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C36E14AA-2C2D-45B6-849D-24B485288E1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" l="1"/>
  <c r="F156" i="1"/>
  <c r="G156" i="1"/>
  <c r="H156" i="1"/>
  <c r="I156" i="1"/>
  <c r="J156" i="1"/>
  <c r="K156" i="1"/>
  <c r="L156" i="1"/>
  <c r="M156" i="1"/>
  <c r="E141" i="1"/>
  <c r="F141" i="1"/>
  <c r="G141" i="1"/>
  <c r="H141" i="1"/>
  <c r="I141" i="1"/>
  <c r="J141" i="1"/>
  <c r="K141" i="1"/>
  <c r="L141" i="1"/>
  <c r="M141" i="1"/>
  <c r="N141" i="1"/>
  <c r="E123" i="1"/>
  <c r="F123" i="1"/>
  <c r="G123" i="1"/>
  <c r="H123" i="1"/>
  <c r="I123" i="1"/>
  <c r="J123" i="1"/>
  <c r="K123" i="1"/>
  <c r="L123" i="1"/>
  <c r="M123" i="1"/>
  <c r="E94" i="1"/>
  <c r="F94" i="1"/>
  <c r="G94" i="1"/>
  <c r="H94" i="1"/>
  <c r="I94" i="1"/>
  <c r="J94" i="1"/>
  <c r="K94" i="1"/>
  <c r="L94" i="1"/>
  <c r="M94" i="1"/>
  <c r="E93" i="1"/>
  <c r="F93" i="1"/>
  <c r="G93" i="1"/>
  <c r="H93" i="1"/>
  <c r="I93" i="1"/>
  <c r="J93" i="1"/>
  <c r="K93" i="1"/>
  <c r="L93" i="1"/>
  <c r="M93" i="1"/>
  <c r="E80" i="1"/>
  <c r="F80" i="1"/>
  <c r="G80" i="1"/>
  <c r="H80" i="1"/>
  <c r="I80" i="1"/>
  <c r="J80" i="1"/>
  <c r="K80" i="1"/>
  <c r="L80" i="1"/>
  <c r="M80" i="1"/>
  <c r="N80" i="1"/>
  <c r="E60" i="1"/>
  <c r="F60" i="1"/>
  <c r="G60" i="1"/>
  <c r="H60" i="1"/>
  <c r="I60" i="1"/>
  <c r="J60" i="1"/>
  <c r="K60" i="1"/>
  <c r="L60" i="1"/>
  <c r="M60" i="1"/>
  <c r="N60" i="1"/>
  <c r="E46" i="1"/>
  <c r="F46" i="1"/>
  <c r="G46" i="1"/>
  <c r="H46" i="1"/>
  <c r="I46" i="1"/>
  <c r="J46" i="1"/>
  <c r="K46" i="1"/>
  <c r="L46" i="1"/>
  <c r="M46" i="1"/>
  <c r="N46" i="1"/>
  <c r="E15" i="1"/>
  <c r="F15" i="1"/>
  <c r="G15" i="1"/>
  <c r="H15" i="1"/>
  <c r="I15" i="1"/>
  <c r="J15" i="1"/>
  <c r="K15" i="1"/>
  <c r="L15" i="1"/>
  <c r="M15" i="1"/>
  <c r="N15" i="1"/>
  <c r="E30" i="1"/>
  <c r="N135" i="1"/>
  <c r="M135" i="1"/>
  <c r="L135" i="1"/>
  <c r="K135" i="1"/>
  <c r="J135" i="1"/>
  <c r="I135" i="1"/>
  <c r="H135" i="1"/>
  <c r="G135" i="1"/>
  <c r="F135" i="1"/>
  <c r="N118" i="1"/>
  <c r="M118" i="1"/>
  <c r="L118" i="1"/>
  <c r="K118" i="1"/>
  <c r="J118" i="1"/>
  <c r="I118" i="1"/>
  <c r="H118" i="1"/>
  <c r="G118" i="1"/>
  <c r="F118" i="1"/>
  <c r="N104" i="1"/>
  <c r="M104" i="1"/>
  <c r="L104" i="1"/>
  <c r="K104" i="1"/>
  <c r="J104" i="1"/>
  <c r="I104" i="1"/>
  <c r="H104" i="1"/>
  <c r="G104" i="1"/>
  <c r="F104" i="1"/>
  <c r="E104" i="1"/>
  <c r="N87" i="1"/>
  <c r="M87" i="1"/>
  <c r="L87" i="1"/>
  <c r="K87" i="1"/>
  <c r="J87" i="1"/>
  <c r="I87" i="1"/>
  <c r="H87" i="1"/>
  <c r="G87" i="1"/>
  <c r="F87" i="1"/>
  <c r="N70" i="1"/>
  <c r="M70" i="1"/>
  <c r="L70" i="1"/>
  <c r="K70" i="1"/>
  <c r="J70" i="1"/>
  <c r="I70" i="1"/>
  <c r="H70" i="1"/>
  <c r="G70" i="1"/>
  <c r="F70" i="1"/>
  <c r="E70" i="1"/>
  <c r="N54" i="1"/>
  <c r="M54" i="1"/>
  <c r="L54" i="1"/>
  <c r="K54" i="1"/>
  <c r="J54" i="1"/>
  <c r="I54" i="1"/>
  <c r="H54" i="1"/>
  <c r="G54" i="1"/>
  <c r="F54" i="1"/>
  <c r="N40" i="1"/>
  <c r="M40" i="1"/>
  <c r="L40" i="1"/>
  <c r="K40" i="1"/>
  <c r="J40" i="1"/>
  <c r="I40" i="1"/>
  <c r="H40" i="1"/>
  <c r="G40" i="1"/>
  <c r="F40" i="1"/>
  <c r="E40" i="1"/>
  <c r="N25" i="1"/>
  <c r="M25" i="1"/>
  <c r="L25" i="1"/>
  <c r="K25" i="1"/>
  <c r="J25" i="1"/>
  <c r="I25" i="1"/>
  <c r="H25" i="1"/>
  <c r="G25" i="1"/>
  <c r="F25" i="1"/>
  <c r="E25" i="1"/>
  <c r="N9" i="1"/>
  <c r="M9" i="1"/>
  <c r="L9" i="1"/>
  <c r="K9" i="1"/>
  <c r="J9" i="1"/>
  <c r="I9" i="1"/>
  <c r="H9" i="1"/>
  <c r="G9" i="1"/>
  <c r="F9" i="1"/>
  <c r="E9" i="1"/>
  <c r="N140" i="1"/>
  <c r="M140" i="1"/>
  <c r="L140" i="1"/>
  <c r="K140" i="1"/>
  <c r="J140" i="1"/>
  <c r="I140" i="1"/>
  <c r="H140" i="1"/>
  <c r="G140" i="1"/>
  <c r="F140" i="1"/>
  <c r="N122" i="1"/>
  <c r="M122" i="1"/>
  <c r="L122" i="1"/>
  <c r="K122" i="1"/>
  <c r="J122" i="1"/>
  <c r="I122" i="1"/>
  <c r="H122" i="1"/>
  <c r="G122" i="1"/>
  <c r="F122" i="1"/>
  <c r="N123" i="1"/>
  <c r="N93" i="1"/>
  <c r="N79" i="1"/>
  <c r="M79" i="1"/>
  <c r="L79" i="1"/>
  <c r="K79" i="1"/>
  <c r="J79" i="1"/>
  <c r="I79" i="1"/>
  <c r="H79" i="1"/>
  <c r="G79" i="1"/>
  <c r="F79" i="1"/>
  <c r="N59" i="1"/>
  <c r="M59" i="1"/>
  <c r="L59" i="1"/>
  <c r="K59" i="1"/>
  <c r="J59" i="1"/>
  <c r="I59" i="1"/>
  <c r="H59" i="1"/>
  <c r="G59" i="1"/>
  <c r="F59" i="1"/>
  <c r="N14" i="1"/>
  <c r="M14" i="1"/>
  <c r="L14" i="1"/>
  <c r="K14" i="1"/>
  <c r="J14" i="1"/>
  <c r="I14" i="1"/>
  <c r="H14" i="1"/>
  <c r="G14" i="1"/>
  <c r="F14" i="1"/>
  <c r="N94" i="1" l="1"/>
  <c r="N155" i="1" l="1"/>
  <c r="L155" i="1"/>
  <c r="K155" i="1"/>
  <c r="J155" i="1"/>
  <c r="I155" i="1"/>
  <c r="H155" i="1"/>
  <c r="G155" i="1"/>
  <c r="F155" i="1"/>
  <c r="N109" i="1"/>
  <c r="L109" i="1"/>
  <c r="K109" i="1"/>
  <c r="J109" i="1"/>
  <c r="I109" i="1"/>
  <c r="H109" i="1"/>
  <c r="G109" i="1"/>
  <c r="F109" i="1"/>
  <c r="F45" i="1"/>
  <c r="G45" i="1"/>
  <c r="H45" i="1"/>
  <c r="I45" i="1"/>
  <c r="J45" i="1"/>
  <c r="K45" i="1"/>
  <c r="L45" i="1"/>
  <c r="N45" i="1"/>
  <c r="F29" i="1"/>
  <c r="G29" i="1"/>
  <c r="H29" i="1"/>
  <c r="I29" i="1"/>
  <c r="J29" i="1"/>
  <c r="K29" i="1"/>
  <c r="L29" i="1"/>
  <c r="N29" i="1"/>
  <c r="N30" i="1" s="1"/>
  <c r="F110" i="1"/>
  <c r="G110" i="1"/>
  <c r="H110" i="1"/>
  <c r="I110" i="1"/>
  <c r="J110" i="1"/>
  <c r="K110" i="1"/>
  <c r="L110" i="1"/>
  <c r="N110" i="1"/>
  <c r="M109" i="1" l="1"/>
  <c r="M110" i="1" s="1"/>
  <c r="F30" i="1"/>
  <c r="G30" i="1"/>
  <c r="H30" i="1"/>
  <c r="I30" i="1"/>
  <c r="J30" i="1"/>
  <c r="K30" i="1"/>
  <c r="L30" i="1"/>
  <c r="N156" i="1"/>
  <c r="M155" i="1" l="1"/>
  <c r="M45" i="1"/>
  <c r="M29" i="1"/>
  <c r="M30" i="1" s="1"/>
</calcChain>
</file>

<file path=xl/sharedStrings.xml><?xml version="1.0" encoding="utf-8"?>
<sst xmlns="http://schemas.openxmlformats.org/spreadsheetml/2006/main" count="181" uniqueCount="87">
  <si>
    <t>Чай с сахаром</t>
  </si>
  <si>
    <t>Кислота аскорбиновая</t>
  </si>
  <si>
    <t>Хлеб йодированный</t>
  </si>
  <si>
    <t>Сок фруктовый</t>
  </si>
  <si>
    <t>Компот из сухофруктов</t>
  </si>
  <si>
    <t>Чай с сахаром и лимоном</t>
  </si>
  <si>
    <t>Сосиски отварные</t>
  </si>
  <si>
    <t>Картофельное пюре</t>
  </si>
  <si>
    <t>Четвёртый день-Четверг</t>
  </si>
  <si>
    <t>Каша молочная"Дружба" с</t>
  </si>
  <si>
    <t>маслом сливочным</t>
  </si>
  <si>
    <t>Бутерброд с маслом и</t>
  </si>
  <si>
    <t>повидлом</t>
  </si>
  <si>
    <t>Пятый день-Пятница</t>
  </si>
  <si>
    <t>Меню разработано на основании рекомендаций  Сборника  технологических  нормативов  рецептур блюд и кулинарных изделий для ДОУ Пермской государственной медицинской академии Уральского Регионального Центра Питания  (2004 г.)</t>
  </si>
  <si>
    <t xml:space="preserve">Сборник рецептур на продукцию для питания детей ДОУ,  под редакцией Могильного М.П., Тутельяна В.А. (Москва 2016г.) </t>
  </si>
  <si>
    <t xml:space="preserve">Меню составила технолог  Е.Ю.Степура.  </t>
  </si>
  <si>
    <t>Меню разработано на основании рекомендаций Сборника технологических нормативов рецептур</t>
  </si>
  <si>
    <t xml:space="preserve">блюд и кулинарных изделий для ДОУ Пермской государственной медицинской академии </t>
  </si>
  <si>
    <t>Сборник рецептур на продукцию для питания детей ДОУ, под редакцией Могильного М.П.</t>
  </si>
  <si>
    <t>и Тутельяна В.А. (Москва 2016г)</t>
  </si>
  <si>
    <t>Второй день- Вторник</t>
  </si>
  <si>
    <t>Третий день- Среда</t>
  </si>
  <si>
    <t>Каша гречневая</t>
  </si>
  <si>
    <t>Седьмой день- Вторник</t>
  </si>
  <si>
    <t>рассыпчатая</t>
  </si>
  <si>
    <t>Восьмой день- Среда</t>
  </si>
  <si>
    <t>Гарнир сложный(картофельн</t>
  </si>
  <si>
    <t>пюре,капуста тушёная)</t>
  </si>
  <si>
    <t>Примерное цикличное меню</t>
  </si>
  <si>
    <t>Жаркое по- домашнему</t>
  </si>
  <si>
    <t>Соус томатный</t>
  </si>
  <si>
    <t>Гуляш из мяса птицы</t>
  </si>
  <si>
    <t xml:space="preserve">Макаронные изделия </t>
  </si>
  <si>
    <t>отварные</t>
  </si>
  <si>
    <t xml:space="preserve">    200/7</t>
  </si>
  <si>
    <t>Меню составила технолог Тараненко А.Ю.</t>
  </si>
  <si>
    <t>Девятый день - Четверг</t>
  </si>
  <si>
    <t xml:space="preserve"> Са, мг</t>
  </si>
  <si>
    <t xml:space="preserve">   B2, мг</t>
  </si>
  <si>
    <t xml:space="preserve">   B1, мг</t>
  </si>
  <si>
    <t xml:space="preserve">    Fe, мг</t>
  </si>
  <si>
    <t xml:space="preserve">    C, мг</t>
  </si>
  <si>
    <t xml:space="preserve"> Энерг.цен, ккал</t>
  </si>
  <si>
    <t xml:space="preserve"> № рецептуры</t>
  </si>
  <si>
    <t xml:space="preserve">    Б, г</t>
  </si>
  <si>
    <t xml:space="preserve">  Ж, г</t>
  </si>
  <si>
    <t xml:space="preserve">     У, г</t>
  </si>
  <si>
    <t xml:space="preserve"> выход,г</t>
  </si>
  <si>
    <t xml:space="preserve">                                                               Первый день- Понедельник</t>
  </si>
  <si>
    <t>Свекольник</t>
  </si>
  <si>
    <t>Суп из рыбной консервы</t>
  </si>
  <si>
    <t>Суп гороховый</t>
  </si>
  <si>
    <t>Завтрак</t>
  </si>
  <si>
    <t>Обед</t>
  </si>
  <si>
    <t>Десятый день- пятница</t>
  </si>
  <si>
    <t xml:space="preserve">для организации двухразового горячего питания </t>
  </si>
  <si>
    <t>школьников с ОВЗ г.Яровое</t>
  </si>
  <si>
    <t>Итого</t>
  </si>
  <si>
    <t>Уральского Регионального Центра Питания (2008)</t>
  </si>
  <si>
    <t>Пельмени</t>
  </si>
  <si>
    <t>пф</t>
  </si>
  <si>
    <t>Борщ с капустой</t>
  </si>
  <si>
    <t>200/5</t>
  </si>
  <si>
    <t>Котлета мясная</t>
  </si>
  <si>
    <t>Рыба, припущенная в молоке</t>
  </si>
  <si>
    <t>Печенье</t>
  </si>
  <si>
    <t xml:space="preserve"> </t>
  </si>
  <si>
    <t>Суп крестьянский с крупой</t>
  </si>
  <si>
    <t>Шестой день-понедельник</t>
  </si>
  <si>
    <t>Макароны отварные с сыром</t>
  </si>
  <si>
    <t>160/20</t>
  </si>
  <si>
    <t>Бутерброд с колбасой</t>
  </si>
  <si>
    <t>Плов из мяса говядины</t>
  </si>
  <si>
    <t>100/80</t>
  </si>
  <si>
    <t>Вареники с картофелем отварные с маслом</t>
  </si>
  <si>
    <t>Щи из свежей капусты</t>
  </si>
  <si>
    <t>Икра свекольная</t>
  </si>
  <si>
    <t>Лук репчатый порционный</t>
  </si>
  <si>
    <t>Вареники с картофелем с маслом</t>
  </si>
  <si>
    <t>Хлеб ржаной</t>
  </si>
  <si>
    <t>Пудинг из творога с рисом с</t>
  </si>
  <si>
    <t>молоком сгущённым</t>
  </si>
  <si>
    <t>150/20</t>
  </si>
  <si>
    <t>20/20</t>
  </si>
  <si>
    <t xml:space="preserve">    200/5</t>
  </si>
  <si>
    <t>20\5\15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</si>
</sst>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2" fillId="2" borderId="0" xfId="0" applyFont="1" applyFill="1"/>
    <xf numFmtId="2" fontId="2" fillId="0" borderId="0" xfId="0" applyNumberFormat="1" applyFont="1"/>
    <xf numFmtId="2" fontId="2" fillId="2" borderId="0" xfId="0" applyNumberFormat="1" applyFont="1" applyFill="1"/>
    <xf numFmtId="2" fontId="1" fillId="0" borderId="0" xfId="0" applyNumberFormat="1" applyFont="1"/>
    <xf numFmtId="0" fontId="2" fillId="2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6"/>
  <sheetViews>
    <sheetView tabSelected="1" topLeftCell="A148" zoomScaleNormal="100" workbookViewId="0">
      <selection activeCell="A140" sqref="A140"/>
    </sheetView>
  </sheetViews>
  <sheetFormatPr defaultRowHeight="15" x14ac:dyDescent="0.25"/>
  <cols>
    <col min="3" max="3" width="6.42578125" customWidth="1"/>
    <col min="4" max="4" width="8.42578125" customWidth="1"/>
    <col min="5" max="5" width="11.28515625" bestFit="1" customWidth="1"/>
    <col min="12" max="12" width="9.28515625" customWidth="1"/>
    <col min="13" max="13" width="9.140625" customWidth="1"/>
    <col min="14" max="14" width="12.5703125" customWidth="1"/>
  </cols>
  <sheetData>
    <row r="1" spans="1:14" x14ac:dyDescent="0.25">
      <c r="E1" s="1"/>
      <c r="J1" t="s">
        <v>67</v>
      </c>
    </row>
    <row r="2" spans="1:14" s="2" customFormat="1" ht="15.75" x14ac:dyDescent="0.25">
      <c r="A2" s="10" t="s">
        <v>49</v>
      </c>
    </row>
    <row r="3" spans="1:14" s="2" customFormat="1" ht="19.5" customHeight="1" x14ac:dyDescent="0.25"/>
    <row r="4" spans="1:14" s="2" customFormat="1" ht="30.75" customHeight="1" x14ac:dyDescent="0.25">
      <c r="A4" s="10" t="s">
        <v>53</v>
      </c>
      <c r="D4" s="17" t="s">
        <v>44</v>
      </c>
      <c r="E4" s="10" t="s">
        <v>48</v>
      </c>
      <c r="F4" s="10" t="s">
        <v>45</v>
      </c>
      <c r="G4" s="10" t="s">
        <v>46</v>
      </c>
      <c r="H4" s="10" t="s">
        <v>47</v>
      </c>
      <c r="I4" s="10" t="s">
        <v>38</v>
      </c>
      <c r="J4" s="18" t="s">
        <v>41</v>
      </c>
      <c r="K4" s="18" t="s">
        <v>40</v>
      </c>
      <c r="L4" s="10" t="s">
        <v>39</v>
      </c>
      <c r="M4" s="10" t="s">
        <v>42</v>
      </c>
      <c r="N4" s="17" t="s">
        <v>43</v>
      </c>
    </row>
    <row r="5" spans="1:14" s="2" customFormat="1" ht="15.75" x14ac:dyDescent="0.25">
      <c r="A5" s="2" t="s">
        <v>79</v>
      </c>
      <c r="D5" s="2">
        <v>426</v>
      </c>
      <c r="E5" s="2">
        <v>185</v>
      </c>
      <c r="F5" s="13">
        <v>19.82</v>
      </c>
      <c r="G5" s="13">
        <v>5.08</v>
      </c>
      <c r="H5" s="13">
        <v>36.450000000000003</v>
      </c>
      <c r="I5" s="13">
        <v>73</v>
      </c>
      <c r="J5" s="13">
        <v>0.63</v>
      </c>
      <c r="K5" s="13">
        <v>1.21</v>
      </c>
      <c r="L5" s="13">
        <v>0.01</v>
      </c>
      <c r="M5" s="13">
        <v>0.36</v>
      </c>
      <c r="N5" s="13">
        <v>330</v>
      </c>
    </row>
    <row r="6" spans="1:14" s="2" customFormat="1" ht="15.75" x14ac:dyDescent="0.25">
      <c r="A6" s="2" t="s">
        <v>66</v>
      </c>
      <c r="E6" s="2">
        <v>30</v>
      </c>
      <c r="F6" s="14">
        <v>2.85</v>
      </c>
      <c r="G6" s="14">
        <v>2.85</v>
      </c>
      <c r="H6" s="14">
        <v>21.6</v>
      </c>
      <c r="I6" s="14">
        <v>8.1999999999999993</v>
      </c>
      <c r="J6" s="14">
        <v>0.37</v>
      </c>
      <c r="K6" s="14">
        <v>0.03</v>
      </c>
      <c r="L6" s="14">
        <v>0.03</v>
      </c>
      <c r="M6" s="14">
        <v>0.01</v>
      </c>
      <c r="N6" s="14">
        <v>135</v>
      </c>
    </row>
    <row r="7" spans="1:14" s="2" customFormat="1" ht="15.75" x14ac:dyDescent="0.25">
      <c r="A7" s="2" t="s">
        <v>0</v>
      </c>
      <c r="D7" s="2">
        <v>299</v>
      </c>
      <c r="E7" s="2">
        <v>200</v>
      </c>
      <c r="F7" s="13">
        <v>0.05</v>
      </c>
      <c r="G7" s="13">
        <v>0.02</v>
      </c>
      <c r="H7" s="13">
        <v>9.32</v>
      </c>
      <c r="I7" s="13">
        <v>8</v>
      </c>
      <c r="J7" s="13">
        <v>0.19</v>
      </c>
      <c r="K7" s="13">
        <v>0</v>
      </c>
      <c r="L7" s="13">
        <v>0.02</v>
      </c>
      <c r="M7" s="13">
        <v>0.02</v>
      </c>
      <c r="N7" s="13">
        <v>37.299999999999997</v>
      </c>
    </row>
    <row r="8" spans="1:14" s="2" customFormat="1" ht="15.75" x14ac:dyDescent="0.25">
      <c r="A8" s="2" t="s">
        <v>1</v>
      </c>
      <c r="E8" s="2">
        <v>2.5000000000000001E-2</v>
      </c>
      <c r="F8" s="13"/>
      <c r="G8" s="13"/>
      <c r="H8" s="13"/>
      <c r="I8" s="13"/>
      <c r="J8" s="13"/>
      <c r="K8" s="13"/>
      <c r="L8" s="13"/>
      <c r="M8" s="13">
        <v>25</v>
      </c>
      <c r="N8" s="13"/>
    </row>
    <row r="9" spans="1:14" s="2" customFormat="1" ht="15.75" x14ac:dyDescent="0.25">
      <c r="A9" s="10" t="s">
        <v>58</v>
      </c>
      <c r="B9"/>
      <c r="C9"/>
      <c r="D9"/>
      <c r="E9" s="15">
        <f t="shared" ref="E9:M9" si="0">E5+E6+E7+E8</f>
        <v>415.02499999999998</v>
      </c>
      <c r="F9" s="15">
        <f t="shared" si="0"/>
        <v>22.720000000000002</v>
      </c>
      <c r="G9" s="15">
        <f t="shared" si="0"/>
        <v>7.9499999999999993</v>
      </c>
      <c r="H9" s="15">
        <f t="shared" si="0"/>
        <v>67.37</v>
      </c>
      <c r="I9" s="15">
        <f t="shared" si="0"/>
        <v>89.2</v>
      </c>
      <c r="J9" s="15">
        <f t="shared" si="0"/>
        <v>1.19</v>
      </c>
      <c r="K9" s="15">
        <f t="shared" si="0"/>
        <v>1.24</v>
      </c>
      <c r="L9" s="15">
        <f t="shared" si="0"/>
        <v>0.06</v>
      </c>
      <c r="M9" s="15">
        <f t="shared" si="0"/>
        <v>25.39</v>
      </c>
      <c r="N9" s="15">
        <f>N5+N6+N7+N8</f>
        <v>502.3</v>
      </c>
    </row>
    <row r="10" spans="1:14" s="2" customFormat="1" ht="15.75" x14ac:dyDescent="0.25">
      <c r="A10" s="10" t="s">
        <v>54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" customFormat="1" ht="15.75" x14ac:dyDescent="0.25">
      <c r="A11" s="2" t="s">
        <v>52</v>
      </c>
      <c r="D11" s="2">
        <v>45</v>
      </c>
      <c r="E11" s="2">
        <v>250</v>
      </c>
      <c r="F11" s="13">
        <v>5.5</v>
      </c>
      <c r="G11" s="13">
        <v>5.3</v>
      </c>
      <c r="H11" s="13">
        <v>16.3</v>
      </c>
      <c r="I11" s="13">
        <v>38</v>
      </c>
      <c r="J11" s="13">
        <v>2.0299999999999998</v>
      </c>
      <c r="K11" s="13">
        <v>0.23</v>
      </c>
      <c r="L11" s="13">
        <v>0.08</v>
      </c>
      <c r="M11" s="13">
        <v>5.8</v>
      </c>
      <c r="N11" s="13">
        <v>134.75</v>
      </c>
    </row>
    <row r="12" spans="1:14" s="2" customFormat="1" ht="15.75" x14ac:dyDescent="0.25">
      <c r="A12" s="2" t="s">
        <v>2</v>
      </c>
      <c r="E12" s="2">
        <v>25</v>
      </c>
      <c r="F12" s="13">
        <v>1.19</v>
      </c>
      <c r="G12" s="13">
        <v>1.02</v>
      </c>
      <c r="H12" s="13">
        <v>11.88</v>
      </c>
      <c r="I12" s="13">
        <v>31.25</v>
      </c>
      <c r="J12" s="13">
        <v>0.9</v>
      </c>
      <c r="K12" s="13">
        <v>0.1</v>
      </c>
      <c r="L12" s="13">
        <v>6.3E-2</v>
      </c>
      <c r="M12" s="13">
        <v>0.05</v>
      </c>
      <c r="N12" s="13">
        <v>64.150000000000006</v>
      </c>
    </row>
    <row r="13" spans="1:14" s="2" customFormat="1" ht="15.75" x14ac:dyDescent="0.25">
      <c r="A13" s="2" t="s">
        <v>0</v>
      </c>
      <c r="D13" s="2">
        <v>299</v>
      </c>
      <c r="E13" s="2">
        <v>200</v>
      </c>
      <c r="F13" s="13">
        <v>0.05</v>
      </c>
      <c r="G13" s="13">
        <v>0.02</v>
      </c>
      <c r="H13" s="13">
        <v>9.32</v>
      </c>
      <c r="I13" s="13">
        <v>10.6</v>
      </c>
      <c r="J13" s="13">
        <v>0.3</v>
      </c>
      <c r="K13" s="13"/>
      <c r="L13" s="13">
        <v>3.0000000000000001E-3</v>
      </c>
      <c r="M13" s="13">
        <v>0.03</v>
      </c>
      <c r="N13" s="13">
        <v>37.299999999999997</v>
      </c>
    </row>
    <row r="14" spans="1:14" s="2" customFormat="1" ht="15.75" x14ac:dyDescent="0.25">
      <c r="A14" s="15" t="s">
        <v>58</v>
      </c>
      <c r="E14" s="10">
        <v>475</v>
      </c>
      <c r="F14" s="11">
        <f t="shared" ref="F14:N14" si="1">SUM(F11:F13)</f>
        <v>6.7399999999999993</v>
      </c>
      <c r="G14" s="11">
        <f t="shared" si="1"/>
        <v>6.34</v>
      </c>
      <c r="H14" s="11">
        <f t="shared" si="1"/>
        <v>37.5</v>
      </c>
      <c r="I14" s="11">
        <f t="shared" si="1"/>
        <v>79.849999999999994</v>
      </c>
      <c r="J14" s="11">
        <f t="shared" si="1"/>
        <v>3.2299999999999995</v>
      </c>
      <c r="K14" s="11">
        <f t="shared" si="1"/>
        <v>0.33</v>
      </c>
      <c r="L14" s="11">
        <f t="shared" si="1"/>
        <v>0.14600000000000002</v>
      </c>
      <c r="M14" s="11">
        <f t="shared" si="1"/>
        <v>5.88</v>
      </c>
      <c r="N14" s="11">
        <f t="shared" si="1"/>
        <v>236.2</v>
      </c>
    </row>
    <row r="15" spans="1:14" s="2" customFormat="1" ht="15.75" x14ac:dyDescent="0.25">
      <c r="A15" s="11" t="s">
        <v>58</v>
      </c>
      <c r="E15" s="11">
        <f t="shared" ref="E15:M15" si="2">E9+E14</f>
        <v>890.02499999999998</v>
      </c>
      <c r="F15" s="11">
        <f t="shared" si="2"/>
        <v>29.46</v>
      </c>
      <c r="G15" s="11">
        <f t="shared" si="2"/>
        <v>14.29</v>
      </c>
      <c r="H15" s="11">
        <f t="shared" si="2"/>
        <v>104.87</v>
      </c>
      <c r="I15" s="11">
        <f t="shared" si="2"/>
        <v>169.05</v>
      </c>
      <c r="J15" s="11">
        <f t="shared" si="2"/>
        <v>4.42</v>
      </c>
      <c r="K15" s="11">
        <f t="shared" si="2"/>
        <v>1.57</v>
      </c>
      <c r="L15" s="11">
        <f t="shared" si="2"/>
        <v>0.20600000000000002</v>
      </c>
      <c r="M15" s="11">
        <f t="shared" si="2"/>
        <v>31.27</v>
      </c>
      <c r="N15" s="11">
        <f>N9+N14</f>
        <v>738.5</v>
      </c>
    </row>
    <row r="16" spans="1:14" s="2" customFormat="1" ht="15.75" x14ac:dyDescent="0.25">
      <c r="E16" s="10" t="s">
        <v>21</v>
      </c>
      <c r="F16" s="11"/>
      <c r="G16" s="11"/>
      <c r="H16" s="13"/>
      <c r="I16" s="13"/>
      <c r="J16" s="13"/>
      <c r="K16" s="13"/>
      <c r="L16" s="13"/>
      <c r="M16" s="13"/>
      <c r="N16" s="13"/>
    </row>
    <row r="17" spans="1:14" s="2" customFormat="1" ht="15.75" x14ac:dyDescent="0.25">
      <c r="A17" s="1" t="s">
        <v>53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2" customFormat="1" ht="15.75" x14ac:dyDescent="0.25">
      <c r="A18" s="2" t="s">
        <v>77</v>
      </c>
      <c r="D18" s="2">
        <v>233</v>
      </c>
      <c r="E18" s="2">
        <v>30</v>
      </c>
      <c r="F18" s="13">
        <v>0.7</v>
      </c>
      <c r="G18" s="13">
        <v>1.37</v>
      </c>
      <c r="H18" s="13">
        <v>3.7</v>
      </c>
      <c r="I18" s="13">
        <v>11.47</v>
      </c>
      <c r="J18" s="13">
        <v>0.53</v>
      </c>
      <c r="K18" s="13">
        <v>0.01</v>
      </c>
      <c r="L18" s="13">
        <v>0.01</v>
      </c>
      <c r="M18" s="13">
        <v>2.02</v>
      </c>
      <c r="N18" s="13">
        <v>35.85</v>
      </c>
    </row>
    <row r="19" spans="1:14" s="2" customFormat="1" ht="15.75" x14ac:dyDescent="0.25">
      <c r="A19" t="s">
        <v>7</v>
      </c>
      <c r="B19"/>
      <c r="C19"/>
      <c r="D19">
        <v>241</v>
      </c>
      <c r="E19">
        <v>180</v>
      </c>
      <c r="F19">
        <v>3.8</v>
      </c>
      <c r="G19">
        <v>7.3</v>
      </c>
      <c r="H19">
        <v>28</v>
      </c>
      <c r="I19">
        <v>44.28</v>
      </c>
      <c r="J19">
        <v>1.2</v>
      </c>
      <c r="K19">
        <v>0.17</v>
      </c>
      <c r="L19">
        <v>0.13</v>
      </c>
      <c r="M19">
        <v>21.8</v>
      </c>
      <c r="N19">
        <v>192.6</v>
      </c>
    </row>
    <row r="20" spans="1:14" s="2" customFormat="1" ht="15.75" x14ac:dyDescent="0.25">
      <c r="A20" t="s">
        <v>64</v>
      </c>
      <c r="B20"/>
      <c r="C20"/>
      <c r="D20" t="s">
        <v>61</v>
      </c>
      <c r="E20">
        <v>100</v>
      </c>
      <c r="F20">
        <v>8.86</v>
      </c>
      <c r="G20">
        <v>26.16</v>
      </c>
      <c r="H20">
        <v>12.83</v>
      </c>
      <c r="I20">
        <v>34.5</v>
      </c>
      <c r="J20">
        <v>1.31</v>
      </c>
      <c r="K20">
        <v>0.36</v>
      </c>
      <c r="L20">
        <v>0.11</v>
      </c>
      <c r="M20">
        <v>0.12</v>
      </c>
      <c r="N20">
        <v>285</v>
      </c>
    </row>
    <row r="21" spans="1:14" s="2" customFormat="1" ht="15.75" x14ac:dyDescent="0.25">
      <c r="A21" t="s">
        <v>4</v>
      </c>
      <c r="B21"/>
      <c r="C21"/>
      <c r="D21">
        <v>283</v>
      </c>
      <c r="E21">
        <v>200</v>
      </c>
      <c r="F21">
        <v>0.44</v>
      </c>
      <c r="G21">
        <v>0.02</v>
      </c>
      <c r="H21">
        <v>27.8</v>
      </c>
      <c r="I21">
        <v>31.8</v>
      </c>
      <c r="J21">
        <v>1.25</v>
      </c>
      <c r="K21">
        <v>0</v>
      </c>
      <c r="L21">
        <v>0.01</v>
      </c>
      <c r="M21">
        <v>0.4</v>
      </c>
      <c r="N21">
        <v>113</v>
      </c>
    </row>
    <row r="22" spans="1:14" s="2" customFormat="1" ht="15.75" x14ac:dyDescent="0.25">
      <c r="A22" t="s">
        <v>1</v>
      </c>
      <c r="B22"/>
      <c r="C22"/>
      <c r="D22"/>
      <c r="E22">
        <v>2.5000000000000001E-2</v>
      </c>
      <c r="F22"/>
      <c r="G22"/>
      <c r="H22"/>
      <c r="I22"/>
      <c r="J22"/>
      <c r="K22"/>
      <c r="L22"/>
      <c r="M22">
        <v>25</v>
      </c>
      <c r="N22"/>
    </row>
    <row r="23" spans="1:14" s="2" customFormat="1" ht="15.75" x14ac:dyDescent="0.25">
      <c r="A23" t="s">
        <v>2</v>
      </c>
      <c r="B23"/>
      <c r="C23"/>
      <c r="D23"/>
      <c r="E23">
        <v>25</v>
      </c>
      <c r="F23">
        <v>1.19</v>
      </c>
      <c r="G23">
        <v>1.02</v>
      </c>
      <c r="H23">
        <v>11.88</v>
      </c>
      <c r="I23">
        <v>31.25</v>
      </c>
      <c r="J23">
        <v>0.9</v>
      </c>
      <c r="K23">
        <v>0.1</v>
      </c>
      <c r="L23">
        <v>0.06</v>
      </c>
      <c r="M23">
        <v>0.05</v>
      </c>
      <c r="N23">
        <v>64.150000000000006</v>
      </c>
    </row>
    <row r="24" spans="1:14" s="2" customFormat="1" ht="15.75" x14ac:dyDescent="0.25">
      <c r="A24" s="2" t="s">
        <v>80</v>
      </c>
      <c r="E24" s="2">
        <v>20</v>
      </c>
      <c r="F24" s="13">
        <v>1.7</v>
      </c>
      <c r="G24" s="13">
        <v>0.66</v>
      </c>
      <c r="H24" s="13">
        <v>8.5</v>
      </c>
      <c r="I24" s="13">
        <v>1.4</v>
      </c>
      <c r="J24" s="13">
        <v>0.6</v>
      </c>
      <c r="K24" s="13">
        <v>0.09</v>
      </c>
      <c r="L24" s="13">
        <v>7.0000000000000007E-2</v>
      </c>
      <c r="M24" s="13">
        <v>0.08</v>
      </c>
      <c r="N24" s="13">
        <v>51.8</v>
      </c>
    </row>
    <row r="25" spans="1:14" s="2" customFormat="1" ht="15.75" x14ac:dyDescent="0.25">
      <c r="A25" s="1" t="s">
        <v>58</v>
      </c>
      <c r="B25"/>
      <c r="C25"/>
      <c r="D25"/>
      <c r="E25" s="15">
        <f t="shared" ref="E25:M25" si="3">E18+E19+E20+E21+E22+E23+E24</f>
        <v>555.02499999999998</v>
      </c>
      <c r="F25" s="15">
        <f t="shared" si="3"/>
        <v>16.689999999999998</v>
      </c>
      <c r="G25" s="15">
        <f t="shared" si="3"/>
        <v>36.53</v>
      </c>
      <c r="H25" s="15">
        <f t="shared" si="3"/>
        <v>92.71</v>
      </c>
      <c r="I25" s="15">
        <f t="shared" si="3"/>
        <v>154.70000000000002</v>
      </c>
      <c r="J25" s="15">
        <f t="shared" si="3"/>
        <v>5.79</v>
      </c>
      <c r="K25" s="15">
        <f t="shared" si="3"/>
        <v>0.73</v>
      </c>
      <c r="L25" s="15">
        <f t="shared" si="3"/>
        <v>0.39</v>
      </c>
      <c r="M25" s="15">
        <f t="shared" si="3"/>
        <v>49.47</v>
      </c>
      <c r="N25" s="15">
        <f>N18+N19+N20+N21+N22+N23+N24</f>
        <v>742.4</v>
      </c>
    </row>
    <row r="26" spans="1:14" s="2" customFormat="1" ht="15.75" x14ac:dyDescent="0.25">
      <c r="A26" s="10" t="s">
        <v>54</v>
      </c>
      <c r="F26" s="11"/>
      <c r="G26" s="11"/>
      <c r="H26" s="11"/>
      <c r="I26" s="11"/>
      <c r="J26" s="11"/>
      <c r="K26" s="11"/>
      <c r="L26" s="11"/>
      <c r="M26" s="11"/>
      <c r="N26" s="11"/>
    </row>
    <row r="27" spans="1:14" s="2" customFormat="1" ht="15.75" x14ac:dyDescent="0.25">
      <c r="A27" s="2" t="s">
        <v>60</v>
      </c>
      <c r="D27" s="12" t="s">
        <v>61</v>
      </c>
      <c r="E27" s="2" t="s">
        <v>63</v>
      </c>
      <c r="F27" s="13">
        <v>30.93</v>
      </c>
      <c r="G27" s="13">
        <v>16</v>
      </c>
      <c r="H27" s="13">
        <v>59.33</v>
      </c>
      <c r="I27" s="13">
        <v>46.13</v>
      </c>
      <c r="J27" s="13">
        <v>4.4000000000000004</v>
      </c>
      <c r="K27" s="13">
        <v>0.2</v>
      </c>
      <c r="L27" s="13">
        <v>0.2</v>
      </c>
      <c r="M27" s="13">
        <v>1</v>
      </c>
      <c r="N27" s="13">
        <v>489.33</v>
      </c>
    </row>
    <row r="28" spans="1:14" s="2" customFormat="1" ht="15.75" x14ac:dyDescent="0.25">
      <c r="A28" s="2" t="s">
        <v>0</v>
      </c>
      <c r="D28" s="2">
        <v>299</v>
      </c>
      <c r="E28" s="2">
        <v>200</v>
      </c>
      <c r="F28" s="13">
        <v>0.05</v>
      </c>
      <c r="G28" s="13">
        <v>0.02</v>
      </c>
      <c r="H28" s="13">
        <v>9.32</v>
      </c>
      <c r="I28" s="13">
        <v>10.6</v>
      </c>
      <c r="J28" s="13">
        <v>0.3</v>
      </c>
      <c r="K28" s="13"/>
      <c r="L28" s="13">
        <v>0</v>
      </c>
      <c r="M28" s="13">
        <v>0.03</v>
      </c>
      <c r="N28" s="13">
        <v>37.299999999999997</v>
      </c>
    </row>
    <row r="29" spans="1:14" s="2" customFormat="1" ht="15.75" x14ac:dyDescent="0.25">
      <c r="A29" s="15" t="s">
        <v>58</v>
      </c>
      <c r="E29" s="10">
        <v>405</v>
      </c>
      <c r="F29" s="11">
        <f t="shared" ref="F29:N29" si="4">SUM(F27:F28)</f>
        <v>30.98</v>
      </c>
      <c r="G29" s="11">
        <f t="shared" si="4"/>
        <v>16.02</v>
      </c>
      <c r="H29" s="11">
        <f t="shared" si="4"/>
        <v>68.650000000000006</v>
      </c>
      <c r="I29" s="11">
        <f t="shared" si="4"/>
        <v>56.730000000000004</v>
      </c>
      <c r="J29" s="11">
        <f t="shared" si="4"/>
        <v>4.7</v>
      </c>
      <c r="K29" s="11">
        <f t="shared" si="4"/>
        <v>0.2</v>
      </c>
      <c r="L29" s="11">
        <f t="shared" si="4"/>
        <v>0.2</v>
      </c>
      <c r="M29" s="11">
        <f t="shared" si="4"/>
        <v>1.03</v>
      </c>
      <c r="N29" s="11">
        <f t="shared" si="4"/>
        <v>526.63</v>
      </c>
    </row>
    <row r="30" spans="1:14" s="2" customFormat="1" ht="15.75" x14ac:dyDescent="0.25">
      <c r="A30" s="11" t="s">
        <v>58</v>
      </c>
      <c r="E30" s="11">
        <f>E25+E29</f>
        <v>960.02499999999998</v>
      </c>
      <c r="F30" s="11">
        <f t="shared" ref="F30:N30" si="5">F25+F29</f>
        <v>47.67</v>
      </c>
      <c r="G30" s="11">
        <f t="shared" si="5"/>
        <v>52.55</v>
      </c>
      <c r="H30" s="11">
        <f t="shared" si="5"/>
        <v>161.36000000000001</v>
      </c>
      <c r="I30" s="11">
        <f t="shared" si="5"/>
        <v>211.43</v>
      </c>
      <c r="J30" s="11">
        <f t="shared" si="5"/>
        <v>10.49</v>
      </c>
      <c r="K30" s="11">
        <f t="shared" si="5"/>
        <v>0.92999999999999994</v>
      </c>
      <c r="L30" s="11">
        <f t="shared" si="5"/>
        <v>0.59000000000000008</v>
      </c>
      <c r="M30" s="11">
        <f t="shared" si="5"/>
        <v>50.5</v>
      </c>
      <c r="N30" s="11">
        <f t="shared" si="5"/>
        <v>1269.03</v>
      </c>
    </row>
    <row r="31" spans="1:14" s="2" customFormat="1" ht="15.75" x14ac:dyDescent="0.25">
      <c r="E31" s="1" t="s">
        <v>22</v>
      </c>
      <c r="F31" s="13"/>
      <c r="G31" s="13"/>
      <c r="H31" s="13"/>
      <c r="I31" s="13"/>
      <c r="J31" s="13"/>
      <c r="K31" s="13"/>
      <c r="L31" s="13"/>
      <c r="M31" s="13"/>
      <c r="N31" s="13"/>
    </row>
    <row r="32" spans="1:14" s="2" customFormat="1" ht="15.75" x14ac:dyDescent="0.25">
      <c r="A32" s="10" t="s">
        <v>53</v>
      </c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25">
      <c r="A33" t="s">
        <v>32</v>
      </c>
      <c r="D33">
        <v>180</v>
      </c>
      <c r="E33">
        <v>80</v>
      </c>
      <c r="F33">
        <v>14.45</v>
      </c>
      <c r="G33">
        <v>16.14</v>
      </c>
      <c r="H33">
        <v>4.49</v>
      </c>
      <c r="I33">
        <v>19.47</v>
      </c>
      <c r="J33">
        <v>0.77</v>
      </c>
      <c r="K33">
        <v>0.03</v>
      </c>
      <c r="L33">
        <v>7.0000000000000007E-2</v>
      </c>
      <c r="M33">
        <v>0.4</v>
      </c>
      <c r="N33">
        <v>221.02</v>
      </c>
    </row>
    <row r="34" spans="1:14" x14ac:dyDescent="0.25">
      <c r="A34" t="s">
        <v>33</v>
      </c>
    </row>
    <row r="35" spans="1:14" s="2" customFormat="1" ht="15.75" x14ac:dyDescent="0.25">
      <c r="A35" t="s">
        <v>34</v>
      </c>
      <c r="B35"/>
      <c r="C35"/>
      <c r="D35">
        <v>227</v>
      </c>
      <c r="E35">
        <v>150</v>
      </c>
      <c r="F35">
        <v>5.52</v>
      </c>
      <c r="G35">
        <v>5.3</v>
      </c>
      <c r="H35">
        <v>35.33</v>
      </c>
      <c r="I35">
        <v>4.8600000000000003</v>
      </c>
      <c r="J35">
        <v>1.1000000000000001</v>
      </c>
      <c r="K35">
        <v>0.06</v>
      </c>
      <c r="L35">
        <v>0.03</v>
      </c>
      <c r="M35">
        <v>0</v>
      </c>
      <c r="N35">
        <v>221.95</v>
      </c>
    </row>
    <row r="36" spans="1:14" s="2" customFormat="1" ht="15.75" x14ac:dyDescent="0.25">
      <c r="A36" t="s">
        <v>0</v>
      </c>
      <c r="B36"/>
      <c r="C36"/>
      <c r="D36">
        <v>299</v>
      </c>
      <c r="E36">
        <v>200</v>
      </c>
      <c r="F36">
        <v>0.05</v>
      </c>
      <c r="G36">
        <v>0.02</v>
      </c>
      <c r="H36">
        <v>9.32</v>
      </c>
      <c r="I36">
        <v>8</v>
      </c>
      <c r="J36">
        <v>0.19</v>
      </c>
      <c r="K36">
        <v>0</v>
      </c>
      <c r="L36">
        <v>0.02</v>
      </c>
      <c r="M36">
        <v>0.02</v>
      </c>
      <c r="N36">
        <v>37.299999999999997</v>
      </c>
    </row>
    <row r="37" spans="1:14" s="2" customFormat="1" ht="15.75" x14ac:dyDescent="0.25">
      <c r="A37" t="s">
        <v>1</v>
      </c>
      <c r="B37"/>
      <c r="C37"/>
      <c r="D37"/>
      <c r="E37">
        <v>2.5000000000000001E-2</v>
      </c>
      <c r="F37"/>
      <c r="G37"/>
      <c r="H37"/>
      <c r="I37"/>
      <c r="J37"/>
      <c r="K37"/>
      <c r="L37"/>
      <c r="M37">
        <v>25</v>
      </c>
      <c r="N37"/>
    </row>
    <row r="38" spans="1:14" s="2" customFormat="1" ht="15.75" x14ac:dyDescent="0.25">
      <c r="A38" t="s">
        <v>2</v>
      </c>
      <c r="B38"/>
      <c r="C38"/>
      <c r="D38"/>
      <c r="E38">
        <v>25</v>
      </c>
      <c r="F38">
        <v>1.19</v>
      </c>
      <c r="G38">
        <v>1.02</v>
      </c>
      <c r="H38">
        <v>11.88</v>
      </c>
      <c r="I38">
        <v>31.25</v>
      </c>
      <c r="J38">
        <v>0.9</v>
      </c>
      <c r="K38">
        <v>0.1</v>
      </c>
      <c r="L38">
        <v>0.06</v>
      </c>
      <c r="M38">
        <v>0.05</v>
      </c>
      <c r="N38">
        <v>64.150000000000006</v>
      </c>
    </row>
    <row r="39" spans="1:14" ht="15.75" x14ac:dyDescent="0.25">
      <c r="A39" s="2" t="s">
        <v>80</v>
      </c>
      <c r="B39" s="2"/>
      <c r="C39" s="2"/>
      <c r="D39" s="2"/>
      <c r="E39" s="2">
        <v>20</v>
      </c>
      <c r="F39" s="13">
        <v>1.7</v>
      </c>
      <c r="G39" s="13">
        <v>0.66</v>
      </c>
      <c r="H39" s="13">
        <v>8.5</v>
      </c>
      <c r="I39" s="13">
        <v>1.4</v>
      </c>
      <c r="J39" s="13">
        <v>0.6</v>
      </c>
      <c r="K39" s="13">
        <v>0.09</v>
      </c>
      <c r="L39" s="13">
        <v>7.0000000000000007E-2</v>
      </c>
      <c r="M39" s="13">
        <v>0.08</v>
      </c>
      <c r="N39" s="13">
        <v>51.8</v>
      </c>
    </row>
    <row r="40" spans="1:14" x14ac:dyDescent="0.25">
      <c r="A40" s="1" t="s">
        <v>58</v>
      </c>
      <c r="E40" s="15">
        <f t="shared" ref="E40:M40" si="6">E33+E34+E35+E36+E37+E38+E39</f>
        <v>475.02499999999998</v>
      </c>
      <c r="F40" s="15">
        <f t="shared" si="6"/>
        <v>22.91</v>
      </c>
      <c r="G40" s="15">
        <f t="shared" si="6"/>
        <v>23.14</v>
      </c>
      <c r="H40" s="15">
        <f t="shared" si="6"/>
        <v>69.52000000000001</v>
      </c>
      <c r="I40" s="15">
        <f t="shared" si="6"/>
        <v>64.98</v>
      </c>
      <c r="J40" s="15">
        <f t="shared" si="6"/>
        <v>3.56</v>
      </c>
      <c r="K40" s="15">
        <f t="shared" si="6"/>
        <v>0.28000000000000003</v>
      </c>
      <c r="L40" s="15">
        <f t="shared" si="6"/>
        <v>0.25</v>
      </c>
      <c r="M40" s="15">
        <f t="shared" si="6"/>
        <v>25.55</v>
      </c>
      <c r="N40" s="15">
        <f>N33+N34+N35+N36+N37+N38+N39</f>
        <v>596.22</v>
      </c>
    </row>
    <row r="41" spans="1:14" x14ac:dyDescent="0.25">
      <c r="A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x14ac:dyDescent="0.25">
      <c r="A42" s="2" t="s">
        <v>76</v>
      </c>
      <c r="B42" s="2"/>
      <c r="C42" s="2"/>
      <c r="D42" s="2">
        <v>62</v>
      </c>
      <c r="E42" s="2">
        <v>250</v>
      </c>
      <c r="F42" s="13">
        <v>1.8</v>
      </c>
      <c r="G42" s="13">
        <v>4.9000000000000004</v>
      </c>
      <c r="H42" s="13">
        <v>8.5</v>
      </c>
      <c r="I42" s="13">
        <v>43.38</v>
      </c>
      <c r="J42" s="13">
        <v>0.75</v>
      </c>
      <c r="K42" s="13">
        <v>0.06</v>
      </c>
      <c r="L42" s="13">
        <v>4.4999999999999998E-2</v>
      </c>
      <c r="M42" s="13">
        <v>18.5</v>
      </c>
      <c r="N42" s="13">
        <v>84.75</v>
      </c>
    </row>
    <row r="43" spans="1:14" ht="15.75" x14ac:dyDescent="0.25">
      <c r="A43" s="2" t="s">
        <v>2</v>
      </c>
      <c r="E43" s="2">
        <v>25</v>
      </c>
      <c r="F43" s="13">
        <v>1.19</v>
      </c>
      <c r="G43" s="13">
        <v>1.02</v>
      </c>
      <c r="H43" s="13">
        <v>11.88</v>
      </c>
      <c r="I43" s="13">
        <v>31.25</v>
      </c>
      <c r="J43" s="13">
        <v>0.9</v>
      </c>
      <c r="K43" s="13">
        <v>0.1</v>
      </c>
      <c r="L43" s="13">
        <v>0.06</v>
      </c>
      <c r="M43" s="13">
        <v>0.05</v>
      </c>
      <c r="N43" s="13">
        <v>64.150000000000006</v>
      </c>
    </row>
    <row r="44" spans="1:14" x14ac:dyDescent="0.25">
      <c r="A44" t="s">
        <v>0</v>
      </c>
      <c r="D44">
        <v>299</v>
      </c>
      <c r="E44">
        <v>200</v>
      </c>
      <c r="F44">
        <v>0.05</v>
      </c>
      <c r="G44">
        <v>0.02</v>
      </c>
      <c r="H44">
        <v>9.32</v>
      </c>
      <c r="I44">
        <v>8</v>
      </c>
      <c r="J44">
        <v>0.19</v>
      </c>
      <c r="K44">
        <v>0</v>
      </c>
      <c r="L44">
        <v>0.02</v>
      </c>
      <c r="M44">
        <v>0.02</v>
      </c>
      <c r="N44">
        <v>37.299999999999997</v>
      </c>
    </row>
    <row r="45" spans="1:14" ht="15.75" x14ac:dyDescent="0.25">
      <c r="A45" s="15" t="s">
        <v>58</v>
      </c>
      <c r="B45" s="2"/>
      <c r="C45" s="2"/>
      <c r="D45" s="2"/>
      <c r="E45" s="10">
        <v>475</v>
      </c>
      <c r="F45" s="11">
        <f t="shared" ref="F45:N45" si="7">SUM(F42:F44)</f>
        <v>3.04</v>
      </c>
      <c r="G45" s="11">
        <f t="shared" si="7"/>
        <v>5.9399999999999995</v>
      </c>
      <c r="H45" s="11">
        <f t="shared" si="7"/>
        <v>29.700000000000003</v>
      </c>
      <c r="I45" s="11">
        <f t="shared" si="7"/>
        <v>82.63</v>
      </c>
      <c r="J45" s="11">
        <f t="shared" si="7"/>
        <v>1.8399999999999999</v>
      </c>
      <c r="K45" s="11">
        <f t="shared" si="7"/>
        <v>0.16</v>
      </c>
      <c r="L45" s="11">
        <f t="shared" si="7"/>
        <v>0.125</v>
      </c>
      <c r="M45" s="11">
        <f t="shared" si="7"/>
        <v>18.57</v>
      </c>
      <c r="N45" s="11">
        <f t="shared" si="7"/>
        <v>186.2</v>
      </c>
    </row>
    <row r="46" spans="1:14" s="2" customFormat="1" ht="15.75" x14ac:dyDescent="0.25">
      <c r="A46" s="15" t="s">
        <v>58</v>
      </c>
      <c r="B46"/>
      <c r="C46"/>
      <c r="D46"/>
      <c r="E46" s="11">
        <f t="shared" ref="E46:M46" si="8">E40+E45</f>
        <v>950.02499999999998</v>
      </c>
      <c r="F46" s="11">
        <f t="shared" si="8"/>
        <v>25.95</v>
      </c>
      <c r="G46" s="11">
        <f t="shared" si="8"/>
        <v>29.08</v>
      </c>
      <c r="H46" s="11">
        <f t="shared" si="8"/>
        <v>99.220000000000013</v>
      </c>
      <c r="I46" s="11">
        <f t="shared" si="8"/>
        <v>147.61000000000001</v>
      </c>
      <c r="J46" s="11">
        <f t="shared" si="8"/>
        <v>5.4</v>
      </c>
      <c r="K46" s="11">
        <f t="shared" si="8"/>
        <v>0.44000000000000006</v>
      </c>
      <c r="L46" s="11">
        <f t="shared" si="8"/>
        <v>0.375</v>
      </c>
      <c r="M46" s="11">
        <f t="shared" si="8"/>
        <v>44.120000000000005</v>
      </c>
      <c r="N46" s="11">
        <f>N40+N45</f>
        <v>782.42000000000007</v>
      </c>
    </row>
    <row r="47" spans="1:14" s="2" customFormat="1" ht="15.75" x14ac:dyDescent="0.25">
      <c r="E47" s="10" t="s">
        <v>8</v>
      </c>
      <c r="F47" s="13"/>
      <c r="G47" s="13"/>
      <c r="H47" s="13"/>
      <c r="I47" s="13"/>
      <c r="J47" s="13"/>
      <c r="K47" s="13"/>
      <c r="L47" s="13"/>
      <c r="M47" s="13"/>
      <c r="N47" s="13"/>
    </row>
    <row r="48" spans="1:14" s="2" customFormat="1" ht="15.75" x14ac:dyDescent="0.25">
      <c r="A48" s="10" t="s">
        <v>53</v>
      </c>
      <c r="F48" s="13"/>
      <c r="G48" s="13"/>
      <c r="H48" s="13"/>
      <c r="I48" s="13"/>
      <c r="J48" s="13"/>
      <c r="K48" s="13"/>
      <c r="L48" s="13"/>
      <c r="M48" s="13"/>
      <c r="N48" s="13"/>
    </row>
    <row r="49" spans="1:14" s="2" customFormat="1" ht="15.75" x14ac:dyDescent="0.25">
      <c r="A49" s="2" t="s">
        <v>81</v>
      </c>
      <c r="E49"/>
      <c r="F49"/>
      <c r="G49"/>
      <c r="H49"/>
      <c r="I49"/>
      <c r="J49"/>
      <c r="K49"/>
      <c r="L49"/>
      <c r="M49"/>
      <c r="N49"/>
    </row>
    <row r="50" spans="1:14" s="2" customFormat="1" ht="15.75" x14ac:dyDescent="0.25">
      <c r="A50" s="2" t="s">
        <v>82</v>
      </c>
      <c r="D50" s="2">
        <v>141</v>
      </c>
      <c r="E50" s="2" t="s">
        <v>83</v>
      </c>
      <c r="F50" s="13">
        <v>30.75</v>
      </c>
      <c r="G50" s="13">
        <v>21.13</v>
      </c>
      <c r="H50" s="13">
        <v>30.02</v>
      </c>
      <c r="I50" s="13">
        <v>257.8</v>
      </c>
      <c r="J50" s="13">
        <v>1.2150000000000001</v>
      </c>
      <c r="K50" s="13">
        <v>0.09</v>
      </c>
      <c r="L50" s="13">
        <v>0.45</v>
      </c>
      <c r="M50" s="13">
        <v>0.43</v>
      </c>
      <c r="N50" s="13">
        <v>432.25</v>
      </c>
    </row>
    <row r="51" spans="1:14" s="2" customFormat="1" ht="15.75" x14ac:dyDescent="0.25">
      <c r="A51" s="2" t="s">
        <v>66</v>
      </c>
      <c r="E51" s="2">
        <v>30</v>
      </c>
      <c r="F51" s="14">
        <v>2.85</v>
      </c>
      <c r="G51" s="14">
        <v>2.85</v>
      </c>
      <c r="H51" s="14">
        <v>21.6</v>
      </c>
      <c r="I51" s="14">
        <v>8.1999999999999993</v>
      </c>
      <c r="J51" s="14">
        <v>0.37</v>
      </c>
      <c r="K51" s="14">
        <v>0.03</v>
      </c>
      <c r="L51" s="14">
        <v>0.03</v>
      </c>
      <c r="M51" s="14">
        <v>0.01</v>
      </c>
      <c r="N51" s="14">
        <v>135</v>
      </c>
    </row>
    <row r="52" spans="1:14" s="2" customFormat="1" ht="15.75" x14ac:dyDescent="0.25">
      <c r="A52" s="2" t="s">
        <v>0</v>
      </c>
      <c r="D52" s="2">
        <v>299</v>
      </c>
      <c r="E52" s="2">
        <v>200</v>
      </c>
      <c r="F52" s="13">
        <v>0.05</v>
      </c>
      <c r="G52" s="13">
        <v>0.02</v>
      </c>
      <c r="H52" s="13">
        <v>9.32</v>
      </c>
      <c r="I52" s="13">
        <v>8</v>
      </c>
      <c r="J52" s="13">
        <v>0.19</v>
      </c>
      <c r="K52" s="13">
        <v>0</v>
      </c>
      <c r="L52" s="13">
        <v>0.02</v>
      </c>
      <c r="M52" s="13">
        <v>0.02</v>
      </c>
      <c r="N52" s="13">
        <v>37.299999999999997</v>
      </c>
    </row>
    <row r="53" spans="1:14" s="2" customFormat="1" ht="15.75" x14ac:dyDescent="0.25">
      <c r="A53" s="2" t="s">
        <v>1</v>
      </c>
      <c r="E53" s="2">
        <v>2.5000000000000001E-2</v>
      </c>
      <c r="F53" s="13"/>
      <c r="G53" s="13"/>
      <c r="H53" s="13"/>
      <c r="I53" s="13"/>
      <c r="J53" s="13"/>
      <c r="K53" s="13"/>
      <c r="L53" s="13"/>
      <c r="M53" s="13">
        <v>25</v>
      </c>
      <c r="N53" s="13"/>
    </row>
    <row r="54" spans="1:14" s="2" customFormat="1" ht="15.75" x14ac:dyDescent="0.25">
      <c r="A54" s="10" t="s">
        <v>58</v>
      </c>
      <c r="E54" s="11">
        <v>400.03</v>
      </c>
      <c r="F54" s="11">
        <f t="shared" ref="F54:M54" si="9">F50+F51+F52+F53</f>
        <v>33.65</v>
      </c>
      <c r="G54" s="11">
        <f t="shared" si="9"/>
        <v>24</v>
      </c>
      <c r="H54" s="11">
        <f t="shared" si="9"/>
        <v>60.940000000000005</v>
      </c>
      <c r="I54" s="11">
        <f t="shared" si="9"/>
        <v>274</v>
      </c>
      <c r="J54" s="11">
        <f t="shared" si="9"/>
        <v>1.7749999999999999</v>
      </c>
      <c r="K54" s="11">
        <f t="shared" si="9"/>
        <v>0.12</v>
      </c>
      <c r="L54" s="11">
        <f t="shared" si="9"/>
        <v>0.5</v>
      </c>
      <c r="M54" s="11">
        <f t="shared" si="9"/>
        <v>25.46</v>
      </c>
      <c r="N54" s="11">
        <f>N50+N51+N52+N53</f>
        <v>604.54999999999995</v>
      </c>
    </row>
    <row r="55" spans="1:14" s="2" customFormat="1" ht="15.75" x14ac:dyDescent="0.25">
      <c r="A55" s="10" t="s">
        <v>54</v>
      </c>
      <c r="F55" s="11"/>
      <c r="G55" s="11"/>
      <c r="H55" s="11"/>
      <c r="I55" s="11"/>
      <c r="J55" s="11"/>
      <c r="K55" s="11"/>
      <c r="L55" s="11"/>
      <c r="M55" s="11"/>
      <c r="N55" s="11"/>
    </row>
    <row r="56" spans="1:14" s="2" customFormat="1" ht="15.75" x14ac:dyDescent="0.25">
      <c r="A56" s="12" t="s">
        <v>68</v>
      </c>
      <c r="D56" s="12">
        <v>51</v>
      </c>
      <c r="E56" s="12">
        <v>250</v>
      </c>
      <c r="F56" s="14">
        <v>2.25</v>
      </c>
      <c r="G56" s="14">
        <v>7.75</v>
      </c>
      <c r="H56" s="14">
        <v>15.4</v>
      </c>
      <c r="I56" s="14">
        <v>44.25</v>
      </c>
      <c r="J56" s="14">
        <v>2.15</v>
      </c>
      <c r="K56" s="14">
        <v>0.06</v>
      </c>
      <c r="L56" s="14">
        <v>0.11</v>
      </c>
      <c r="M56" s="14">
        <v>1</v>
      </c>
      <c r="N56" s="14">
        <v>140.6</v>
      </c>
    </row>
    <row r="57" spans="1:14" s="2" customFormat="1" ht="15.75" x14ac:dyDescent="0.25">
      <c r="A57" s="2" t="s">
        <v>2</v>
      </c>
      <c r="E57" s="2">
        <v>25</v>
      </c>
      <c r="F57" s="13">
        <v>1.19</v>
      </c>
      <c r="G57" s="13">
        <v>1.02</v>
      </c>
      <c r="H57" s="13">
        <v>11.88</v>
      </c>
      <c r="I57" s="13">
        <v>31.25</v>
      </c>
      <c r="J57" s="13">
        <v>0.9</v>
      </c>
      <c r="K57" s="13">
        <v>0.1</v>
      </c>
      <c r="L57" s="13">
        <v>6.3E-2</v>
      </c>
      <c r="M57" s="13">
        <v>0.05</v>
      </c>
      <c r="N57" s="13">
        <v>64.150000000000006</v>
      </c>
    </row>
    <row r="58" spans="1:14" s="2" customFormat="1" ht="15.75" x14ac:dyDescent="0.25">
      <c r="A58" s="2" t="s">
        <v>0</v>
      </c>
      <c r="D58" s="2">
        <v>299</v>
      </c>
      <c r="E58" s="2">
        <v>200</v>
      </c>
      <c r="F58" s="13">
        <v>0.05</v>
      </c>
      <c r="G58" s="13">
        <v>0.02</v>
      </c>
      <c r="H58" s="13">
        <v>9.32</v>
      </c>
      <c r="I58" s="13">
        <v>10.6</v>
      </c>
      <c r="J58" s="13">
        <v>0.3</v>
      </c>
      <c r="K58" s="13"/>
      <c r="L58" s="13">
        <v>3.0000000000000001E-3</v>
      </c>
      <c r="M58" s="13">
        <v>0.03</v>
      </c>
      <c r="N58" s="13">
        <v>37.299999999999997</v>
      </c>
    </row>
    <row r="59" spans="1:14" s="2" customFormat="1" ht="15.75" x14ac:dyDescent="0.25">
      <c r="A59" s="11" t="s">
        <v>58</v>
      </c>
      <c r="E59" s="10">
        <v>475</v>
      </c>
      <c r="F59" s="11">
        <f t="shared" ref="F59:N59" si="10">SUM(F56:F58)</f>
        <v>3.4899999999999998</v>
      </c>
      <c r="G59" s="11">
        <f t="shared" si="10"/>
        <v>8.7899999999999991</v>
      </c>
      <c r="H59" s="11">
        <f t="shared" si="10"/>
        <v>36.6</v>
      </c>
      <c r="I59" s="11">
        <f t="shared" si="10"/>
        <v>86.1</v>
      </c>
      <c r="J59" s="11">
        <f t="shared" si="10"/>
        <v>3.3499999999999996</v>
      </c>
      <c r="K59" s="11">
        <f t="shared" si="10"/>
        <v>0.16</v>
      </c>
      <c r="L59" s="11">
        <f t="shared" si="10"/>
        <v>0.17599999999999999</v>
      </c>
      <c r="M59" s="11">
        <f t="shared" si="10"/>
        <v>1.08</v>
      </c>
      <c r="N59" s="11">
        <f t="shared" si="10"/>
        <v>242.05</v>
      </c>
    </row>
    <row r="60" spans="1:14" s="2" customFormat="1" ht="15.75" x14ac:dyDescent="0.25">
      <c r="A60" s="11" t="s">
        <v>58</v>
      </c>
      <c r="E60" s="11">
        <f t="shared" ref="E60:M60" si="11">E54+E59</f>
        <v>875.03</v>
      </c>
      <c r="F60" s="11">
        <f t="shared" si="11"/>
        <v>37.14</v>
      </c>
      <c r="G60" s="11">
        <f t="shared" si="11"/>
        <v>32.79</v>
      </c>
      <c r="H60" s="11">
        <f t="shared" si="11"/>
        <v>97.54</v>
      </c>
      <c r="I60" s="11">
        <f t="shared" si="11"/>
        <v>360.1</v>
      </c>
      <c r="J60" s="11">
        <f t="shared" si="11"/>
        <v>5.125</v>
      </c>
      <c r="K60" s="11">
        <f t="shared" si="11"/>
        <v>0.28000000000000003</v>
      </c>
      <c r="L60" s="11">
        <f t="shared" si="11"/>
        <v>0.67599999999999993</v>
      </c>
      <c r="M60" s="11">
        <f t="shared" si="11"/>
        <v>26.54</v>
      </c>
      <c r="N60" s="11">
        <f>N54+N59</f>
        <v>846.59999999999991</v>
      </c>
    </row>
    <row r="61" spans="1:14" s="2" customFormat="1" ht="15.75" x14ac:dyDescent="0.25">
      <c r="F61" s="11"/>
      <c r="G61" s="11"/>
      <c r="H61" s="11"/>
      <c r="I61" s="11"/>
      <c r="J61" s="11"/>
      <c r="K61" s="11"/>
      <c r="L61" s="11"/>
      <c r="M61" s="11"/>
      <c r="N61" s="11"/>
    </row>
    <row r="62" spans="1:14" s="2" customFormat="1" ht="15.75" x14ac:dyDescent="0.25">
      <c r="E62" s="10" t="s">
        <v>13</v>
      </c>
      <c r="F62" s="11"/>
      <c r="G62" s="11"/>
      <c r="H62" s="11"/>
      <c r="I62" s="11"/>
      <c r="J62" s="11"/>
      <c r="K62" s="11"/>
      <c r="L62" s="11"/>
      <c r="M62" s="11"/>
      <c r="N62" s="11"/>
    </row>
    <row r="63" spans="1:14" s="2" customFormat="1" ht="15.75" x14ac:dyDescent="0.25">
      <c r="A63" s="1" t="s">
        <v>53</v>
      </c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2" customFormat="1" ht="15.75" x14ac:dyDescent="0.25">
      <c r="A64" s="2" t="s">
        <v>78</v>
      </c>
      <c r="E64" s="2">
        <v>10</v>
      </c>
      <c r="F64" s="13">
        <v>0.17</v>
      </c>
      <c r="G64" s="13">
        <v>0.03</v>
      </c>
      <c r="H64" s="13">
        <v>0.69</v>
      </c>
      <c r="I64" s="13">
        <v>72.900000000000006</v>
      </c>
      <c r="J64" s="13">
        <v>0.18</v>
      </c>
      <c r="K64" s="13">
        <v>0.01</v>
      </c>
      <c r="L64" s="13">
        <v>0.01</v>
      </c>
      <c r="M64" s="13">
        <v>1</v>
      </c>
      <c r="N64" s="13">
        <v>4.0999999999999996</v>
      </c>
    </row>
    <row r="65" spans="1:14" s="2" customFormat="1" ht="15.75" x14ac:dyDescent="0.25">
      <c r="A65" t="s">
        <v>65</v>
      </c>
      <c r="B65"/>
      <c r="C65"/>
      <c r="D65">
        <v>165</v>
      </c>
      <c r="E65">
        <v>100</v>
      </c>
      <c r="F65">
        <v>9.33</v>
      </c>
      <c r="G65">
        <v>2.78</v>
      </c>
      <c r="H65">
        <v>4.7699999999999996</v>
      </c>
      <c r="I65">
        <v>39.4</v>
      </c>
      <c r="J65">
        <v>0.52</v>
      </c>
      <c r="K65">
        <v>7.0000000000000007E-2</v>
      </c>
      <c r="L65">
        <v>0.08</v>
      </c>
      <c r="M65">
        <v>0.56999999999999995</v>
      </c>
      <c r="N65">
        <v>118.75</v>
      </c>
    </row>
    <row r="66" spans="1:14" s="2" customFormat="1" ht="15.75" x14ac:dyDescent="0.25">
      <c r="A66" t="s">
        <v>7</v>
      </c>
      <c r="B66"/>
      <c r="C66"/>
      <c r="D66">
        <v>241</v>
      </c>
      <c r="E66">
        <v>180</v>
      </c>
      <c r="F66">
        <v>3.8</v>
      </c>
      <c r="G66">
        <v>7.3</v>
      </c>
      <c r="H66">
        <v>28</v>
      </c>
      <c r="I66">
        <v>44.28</v>
      </c>
      <c r="J66">
        <v>1.2</v>
      </c>
      <c r="K66">
        <v>0.17</v>
      </c>
      <c r="L66">
        <v>0.13</v>
      </c>
      <c r="M66">
        <v>21.8</v>
      </c>
      <c r="N66">
        <v>192.6</v>
      </c>
    </row>
    <row r="67" spans="1:14" s="2" customFormat="1" ht="15.75" x14ac:dyDescent="0.25">
      <c r="A67" t="s">
        <v>3</v>
      </c>
      <c r="B67"/>
      <c r="C67"/>
      <c r="D67">
        <v>293</v>
      </c>
      <c r="E67">
        <v>200</v>
      </c>
      <c r="F67">
        <v>1</v>
      </c>
      <c r="G67">
        <v>0</v>
      </c>
      <c r="H67">
        <v>20.2</v>
      </c>
      <c r="I67">
        <v>12.6</v>
      </c>
      <c r="J67">
        <v>2.52</v>
      </c>
      <c r="K67">
        <v>0.02</v>
      </c>
      <c r="L67">
        <v>0.02</v>
      </c>
      <c r="M67">
        <v>3.6</v>
      </c>
      <c r="N67">
        <v>76</v>
      </c>
    </row>
    <row r="68" spans="1:14" s="2" customFormat="1" ht="15.75" x14ac:dyDescent="0.25">
      <c r="A68" t="s">
        <v>2</v>
      </c>
      <c r="B68"/>
      <c r="C68"/>
      <c r="D68"/>
      <c r="E68">
        <v>25</v>
      </c>
      <c r="F68">
        <v>1.19</v>
      </c>
      <c r="G68">
        <v>1.02</v>
      </c>
      <c r="H68">
        <v>11.88</v>
      </c>
      <c r="I68">
        <v>31.25</v>
      </c>
      <c r="J68">
        <v>0.9</v>
      </c>
      <c r="K68">
        <v>0.1</v>
      </c>
      <c r="L68">
        <v>0.06</v>
      </c>
      <c r="M68">
        <v>0.05</v>
      </c>
      <c r="N68">
        <v>64.150000000000006</v>
      </c>
    </row>
    <row r="69" spans="1:14" s="2" customFormat="1" ht="15.75" x14ac:dyDescent="0.25">
      <c r="A69" s="2" t="s">
        <v>80</v>
      </c>
      <c r="E69" s="2">
        <v>20</v>
      </c>
      <c r="F69" s="13">
        <v>1.7</v>
      </c>
      <c r="G69" s="13">
        <v>0.66</v>
      </c>
      <c r="H69" s="13">
        <v>8.5</v>
      </c>
      <c r="I69" s="13">
        <v>1.4</v>
      </c>
      <c r="J69" s="13">
        <v>0.6</v>
      </c>
      <c r="K69" s="13">
        <v>0.09</v>
      </c>
      <c r="L69" s="13">
        <v>7.0000000000000007E-2</v>
      </c>
      <c r="M69" s="13">
        <v>0.08</v>
      </c>
      <c r="N69" s="13">
        <v>51.8</v>
      </c>
    </row>
    <row r="70" spans="1:14" s="2" customFormat="1" ht="15.75" x14ac:dyDescent="0.25">
      <c r="A70" s="1" t="s">
        <v>58</v>
      </c>
      <c r="B70"/>
      <c r="C70"/>
      <c r="D70"/>
      <c r="E70" s="15">
        <f t="shared" ref="E70:M70" si="12">E64+E65+E66+E67+E68+E69</f>
        <v>535</v>
      </c>
      <c r="F70" s="15">
        <f t="shared" si="12"/>
        <v>17.190000000000001</v>
      </c>
      <c r="G70" s="15">
        <f t="shared" si="12"/>
        <v>11.79</v>
      </c>
      <c r="H70" s="15">
        <f t="shared" si="12"/>
        <v>74.039999999999992</v>
      </c>
      <c r="I70" s="15">
        <f t="shared" si="12"/>
        <v>201.83</v>
      </c>
      <c r="J70" s="15">
        <f t="shared" si="12"/>
        <v>5.92</v>
      </c>
      <c r="K70" s="15">
        <f t="shared" si="12"/>
        <v>0.45999999999999996</v>
      </c>
      <c r="L70" s="15">
        <f t="shared" si="12"/>
        <v>0.37</v>
      </c>
      <c r="M70" s="15">
        <f t="shared" si="12"/>
        <v>27.1</v>
      </c>
      <c r="N70" s="15">
        <f>N64+N65+N66+N67+N68+N69</f>
        <v>507.40000000000003</v>
      </c>
    </row>
    <row r="71" spans="1:14" s="2" customFormat="1" ht="15.75" x14ac:dyDescent="0.25">
      <c r="A71" s="1"/>
      <c r="B71"/>
      <c r="C71"/>
      <c r="D71"/>
      <c r="E71"/>
      <c r="F71" s="1"/>
      <c r="G71" s="1"/>
      <c r="H71" s="1"/>
      <c r="I71" s="1"/>
      <c r="J71" s="1"/>
      <c r="K71" s="1"/>
      <c r="L71" s="1"/>
      <c r="M71" s="1"/>
      <c r="N71" s="1"/>
    </row>
    <row r="72" spans="1:14" s="2" customFormat="1" ht="15.75" x14ac:dyDescent="0.25">
      <c r="A72" s="10" t="s">
        <v>54</v>
      </c>
      <c r="F72" s="11"/>
      <c r="G72" s="11"/>
      <c r="H72" s="11"/>
      <c r="I72" s="11"/>
      <c r="J72" s="11"/>
      <c r="K72" s="11"/>
      <c r="L72" s="11"/>
      <c r="M72" s="11"/>
      <c r="N72" s="11"/>
    </row>
    <row r="73" spans="1:14" s="2" customFormat="1" ht="15.75" x14ac:dyDescent="0.25">
      <c r="A73" s="2" t="s">
        <v>64</v>
      </c>
      <c r="D73" s="16" t="s">
        <v>61</v>
      </c>
      <c r="E73" s="2">
        <v>100</v>
      </c>
      <c r="F73" s="13">
        <v>5.67</v>
      </c>
      <c r="G73" s="13">
        <v>6.26</v>
      </c>
      <c r="H73" s="13">
        <v>7.85</v>
      </c>
      <c r="I73" s="13">
        <v>20.05</v>
      </c>
      <c r="J73" s="13">
        <v>0.625</v>
      </c>
      <c r="K73" s="13">
        <v>3.5000000000000003E-2</v>
      </c>
      <c r="L73" s="13">
        <v>0.05</v>
      </c>
      <c r="M73" s="13">
        <v>0.55000000000000004</v>
      </c>
      <c r="N73" s="13">
        <v>108</v>
      </c>
    </row>
    <row r="74" spans="1:14" s="2" customFormat="1" ht="15.75" x14ac:dyDescent="0.25">
      <c r="A74" s="2" t="s">
        <v>23</v>
      </c>
      <c r="F74" s="13"/>
      <c r="G74" s="13"/>
      <c r="H74" s="13"/>
      <c r="I74" s="13"/>
      <c r="J74" s="13"/>
      <c r="K74" s="13"/>
      <c r="L74" s="13"/>
      <c r="M74" s="13"/>
      <c r="N74" s="13"/>
    </row>
    <row r="75" spans="1:14" s="2" customFormat="1" ht="15.75" x14ac:dyDescent="0.25">
      <c r="A75" s="2" t="s">
        <v>25</v>
      </c>
      <c r="D75" s="2">
        <v>219</v>
      </c>
      <c r="E75" s="2">
        <v>180</v>
      </c>
      <c r="F75" s="13">
        <v>4.67</v>
      </c>
      <c r="G75" s="13">
        <v>4.8600000000000003</v>
      </c>
      <c r="H75" s="13">
        <v>20.94</v>
      </c>
      <c r="I75" s="13">
        <v>9.1999999999999993</v>
      </c>
      <c r="J75" s="13">
        <v>2.48</v>
      </c>
      <c r="K75" s="13">
        <v>0.11</v>
      </c>
      <c r="L75" s="13">
        <v>0.06</v>
      </c>
      <c r="M75" s="13">
        <v>0</v>
      </c>
      <c r="N75" s="13">
        <v>146</v>
      </c>
    </row>
    <row r="76" spans="1:14" s="2" customFormat="1" ht="15.75" x14ac:dyDescent="0.25">
      <c r="A76" s="2" t="s">
        <v>31</v>
      </c>
      <c r="D76" s="2">
        <v>265</v>
      </c>
      <c r="E76" s="2">
        <v>60</v>
      </c>
      <c r="F76" s="13">
        <v>0.7</v>
      </c>
      <c r="G76" s="13">
        <v>2.52</v>
      </c>
      <c r="H76" s="13">
        <v>4.82</v>
      </c>
      <c r="I76" s="13">
        <v>9.52</v>
      </c>
      <c r="J76" s="13">
        <v>0.28000000000000003</v>
      </c>
      <c r="K76" s="13">
        <v>0.02</v>
      </c>
      <c r="L76" s="13">
        <v>0.02</v>
      </c>
      <c r="M76" s="13">
        <v>1.42</v>
      </c>
      <c r="N76" s="13">
        <v>44.7</v>
      </c>
    </row>
    <row r="77" spans="1:14" s="2" customFormat="1" ht="15.75" x14ac:dyDescent="0.25">
      <c r="A77" s="2" t="s">
        <v>2</v>
      </c>
      <c r="E77" s="2">
        <v>25</v>
      </c>
      <c r="F77" s="13">
        <v>1.19</v>
      </c>
      <c r="G77" s="13">
        <v>1.02</v>
      </c>
      <c r="H77" s="13">
        <v>11.88</v>
      </c>
      <c r="I77" s="13">
        <v>31.25</v>
      </c>
      <c r="J77" s="13">
        <v>0.9</v>
      </c>
      <c r="K77" s="13">
        <v>0.1</v>
      </c>
      <c r="L77" s="13">
        <v>6.3E-2</v>
      </c>
      <c r="M77" s="13">
        <v>0.05</v>
      </c>
      <c r="N77" s="13">
        <v>64.150000000000006</v>
      </c>
    </row>
    <row r="78" spans="1:14" s="2" customFormat="1" ht="15.75" x14ac:dyDescent="0.25">
      <c r="A78" s="2" t="s">
        <v>0</v>
      </c>
      <c r="D78" s="2">
        <v>299</v>
      </c>
      <c r="E78" s="2">
        <v>200</v>
      </c>
      <c r="F78" s="13">
        <v>0.05</v>
      </c>
      <c r="G78" s="13">
        <v>0.02</v>
      </c>
      <c r="H78" s="13">
        <v>9.32</v>
      </c>
      <c r="I78" s="13">
        <v>10.6</v>
      </c>
      <c r="J78" s="13">
        <v>0.3</v>
      </c>
      <c r="K78" s="13"/>
      <c r="L78" s="13">
        <v>3.0000000000000001E-3</v>
      </c>
      <c r="M78" s="13">
        <v>0.03</v>
      </c>
      <c r="N78" s="13">
        <v>37.299999999999997</v>
      </c>
    </row>
    <row r="79" spans="1:14" s="2" customFormat="1" ht="15.75" x14ac:dyDescent="0.25">
      <c r="A79" s="10" t="s">
        <v>58</v>
      </c>
      <c r="E79" s="10">
        <v>565</v>
      </c>
      <c r="F79" s="11">
        <f>SUM(F75:F78)</f>
        <v>6.61</v>
      </c>
      <c r="G79" s="11">
        <f>SUM(G75:G78)</f>
        <v>8.42</v>
      </c>
      <c r="H79" s="11">
        <f>SUM(H75:H78)</f>
        <v>46.96</v>
      </c>
      <c r="I79" s="11">
        <f>SUM(I75:I78)</f>
        <v>60.57</v>
      </c>
      <c r="J79" s="11">
        <f>SUM(J75:J78)</f>
        <v>3.9599999999999995</v>
      </c>
      <c r="K79" s="11">
        <f>SUM(K75:K78)</f>
        <v>0.23</v>
      </c>
      <c r="L79" s="11">
        <f>SUM(L75:L78)</f>
        <v>0.14600000000000002</v>
      </c>
      <c r="M79" s="11">
        <f>SUM(M75:M78)</f>
        <v>1.5</v>
      </c>
      <c r="N79" s="11">
        <f>SUM(N75:N78)</f>
        <v>292.14999999999998</v>
      </c>
    </row>
    <row r="80" spans="1:14" s="2" customFormat="1" ht="15.75" x14ac:dyDescent="0.25">
      <c r="A80" s="10" t="s">
        <v>58</v>
      </c>
      <c r="E80" s="11">
        <f t="shared" ref="E80:M80" si="13">E70+E79</f>
        <v>1100</v>
      </c>
      <c r="F80" s="11">
        <f t="shared" si="13"/>
        <v>23.8</v>
      </c>
      <c r="G80" s="11">
        <f t="shared" si="13"/>
        <v>20.21</v>
      </c>
      <c r="H80" s="11">
        <f t="shared" si="13"/>
        <v>121</v>
      </c>
      <c r="I80" s="11">
        <f t="shared" si="13"/>
        <v>262.40000000000003</v>
      </c>
      <c r="J80" s="11">
        <f t="shared" si="13"/>
        <v>9.879999999999999</v>
      </c>
      <c r="K80" s="11">
        <f t="shared" si="13"/>
        <v>0.69</v>
      </c>
      <c r="L80" s="11">
        <f t="shared" si="13"/>
        <v>0.51600000000000001</v>
      </c>
      <c r="M80" s="11">
        <f t="shared" si="13"/>
        <v>28.6</v>
      </c>
      <c r="N80" s="11">
        <f>N70+N79</f>
        <v>799.55</v>
      </c>
    </row>
    <row r="81" spans="1:14" s="2" customFormat="1" ht="15.75" x14ac:dyDescent="0.25">
      <c r="A81" s="10"/>
      <c r="E81" s="10" t="s">
        <v>69</v>
      </c>
      <c r="F81" s="11"/>
      <c r="G81" s="11"/>
      <c r="H81" s="11"/>
      <c r="I81" s="11"/>
      <c r="J81" s="11"/>
      <c r="K81" s="11"/>
      <c r="L81" s="11"/>
      <c r="M81" s="11"/>
      <c r="N81" s="11"/>
    </row>
    <row r="82" spans="1:14" s="2" customFormat="1" ht="15.75" x14ac:dyDescent="0.25">
      <c r="A82" s="1" t="s">
        <v>53</v>
      </c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2" customFormat="1" ht="15.75" x14ac:dyDescent="0.25">
      <c r="A83" t="s">
        <v>70</v>
      </c>
      <c r="B83"/>
      <c r="C83"/>
      <c r="D83">
        <v>124</v>
      </c>
      <c r="E83" t="s">
        <v>71</v>
      </c>
      <c r="F83">
        <v>6.12</v>
      </c>
      <c r="G83">
        <v>9.5399999999999991</v>
      </c>
      <c r="H83">
        <v>33.659999999999997</v>
      </c>
      <c r="I83">
        <v>20.05</v>
      </c>
      <c r="J83">
        <v>0.63</v>
      </c>
      <c r="K83">
        <v>0.04</v>
      </c>
      <c r="L83">
        <v>0.05</v>
      </c>
      <c r="M83">
        <v>0.55000000000000004</v>
      </c>
      <c r="N83">
        <v>262.8</v>
      </c>
    </row>
    <row r="84" spans="1:14" s="2" customFormat="1" ht="15.75" x14ac:dyDescent="0.25">
      <c r="A84" t="s">
        <v>72</v>
      </c>
      <c r="B84"/>
      <c r="C84"/>
      <c r="D84">
        <v>265</v>
      </c>
      <c r="E84" t="s">
        <v>84</v>
      </c>
      <c r="F84">
        <v>0.7</v>
      </c>
      <c r="G84">
        <v>2.52</v>
      </c>
      <c r="H84">
        <v>4.82</v>
      </c>
      <c r="I84">
        <v>9.52</v>
      </c>
      <c r="J84">
        <v>0.28000000000000003</v>
      </c>
      <c r="K84">
        <v>0.02</v>
      </c>
      <c r="L84">
        <v>0.02</v>
      </c>
      <c r="M84">
        <v>1.42</v>
      </c>
      <c r="N84">
        <v>44.7</v>
      </c>
    </row>
    <row r="85" spans="1:14" s="2" customFormat="1" ht="15.75" x14ac:dyDescent="0.25">
      <c r="A85" t="s">
        <v>0</v>
      </c>
      <c r="B85"/>
      <c r="C85"/>
      <c r="D85">
        <v>299</v>
      </c>
      <c r="E85">
        <v>200</v>
      </c>
      <c r="F85">
        <v>0.05</v>
      </c>
      <c r="G85">
        <v>0.02</v>
      </c>
      <c r="H85">
        <v>9.32</v>
      </c>
      <c r="I85">
        <v>8</v>
      </c>
      <c r="J85">
        <v>0.19</v>
      </c>
      <c r="K85">
        <v>0</v>
      </c>
      <c r="L85">
        <v>0.02</v>
      </c>
      <c r="M85">
        <v>0.02</v>
      </c>
      <c r="N85">
        <v>37.299999999999997</v>
      </c>
    </row>
    <row r="86" spans="1:14" s="2" customFormat="1" ht="15.75" x14ac:dyDescent="0.25">
      <c r="A86" t="s">
        <v>1</v>
      </c>
      <c r="B86"/>
      <c r="C86"/>
      <c r="D86"/>
      <c r="E86">
        <v>2.5000000000000001E-2</v>
      </c>
      <c r="F86"/>
      <c r="G86"/>
      <c r="H86"/>
      <c r="I86"/>
      <c r="J86"/>
      <c r="K86"/>
      <c r="L86"/>
      <c r="M86">
        <v>25</v>
      </c>
      <c r="N86"/>
    </row>
    <row r="87" spans="1:14" s="2" customFormat="1" ht="15.75" x14ac:dyDescent="0.25">
      <c r="A87" s="1" t="s">
        <v>58</v>
      </c>
      <c r="B87"/>
      <c r="C87"/>
      <c r="D87"/>
      <c r="E87" s="1">
        <v>420.03</v>
      </c>
      <c r="F87" s="1">
        <f t="shared" ref="F87:M87" si="14">F83+F84+F85+F86</f>
        <v>6.87</v>
      </c>
      <c r="G87" s="1">
        <f t="shared" si="14"/>
        <v>12.079999999999998</v>
      </c>
      <c r="H87" s="1">
        <f t="shared" si="14"/>
        <v>47.8</v>
      </c>
      <c r="I87" s="1">
        <f t="shared" si="14"/>
        <v>37.57</v>
      </c>
      <c r="J87" s="1">
        <f t="shared" si="14"/>
        <v>1.1000000000000001</v>
      </c>
      <c r="K87" s="1">
        <f t="shared" si="14"/>
        <v>0.06</v>
      </c>
      <c r="L87" s="1">
        <f t="shared" si="14"/>
        <v>9.0000000000000011E-2</v>
      </c>
      <c r="M87" s="1">
        <f t="shared" si="14"/>
        <v>26.99</v>
      </c>
      <c r="N87" s="1">
        <f>N83+N84+N85+N86</f>
        <v>344.8</v>
      </c>
    </row>
    <row r="88" spans="1:14" s="2" customFormat="1" ht="15.75" x14ac:dyDescent="0.25">
      <c r="A88" s="1"/>
      <c r="B88"/>
      <c r="C88"/>
      <c r="D88"/>
      <c r="E88"/>
      <c r="F88" s="1"/>
      <c r="G88" s="1"/>
      <c r="H88" s="1"/>
      <c r="I88" s="1"/>
      <c r="J88" s="1"/>
      <c r="K88" s="1"/>
      <c r="L88" s="1"/>
      <c r="M88" s="1"/>
      <c r="N88" s="1"/>
    </row>
    <row r="89" spans="1:14" s="2" customFormat="1" ht="15.75" x14ac:dyDescent="0.25">
      <c r="A89" s="10" t="s">
        <v>54</v>
      </c>
      <c r="F89" s="11"/>
      <c r="G89" s="11"/>
      <c r="H89" s="11"/>
      <c r="I89" s="11"/>
      <c r="J89" s="11"/>
      <c r="K89" s="11"/>
      <c r="L89" s="11"/>
      <c r="M89" s="11"/>
      <c r="N89" s="11"/>
    </row>
    <row r="90" spans="1:14" s="2" customFormat="1" ht="15.75" x14ac:dyDescent="0.25">
      <c r="A90" s="2" t="s">
        <v>51</v>
      </c>
      <c r="D90" s="2">
        <v>72</v>
      </c>
      <c r="E90" s="2">
        <v>250</v>
      </c>
      <c r="F90" s="13">
        <v>8.6</v>
      </c>
      <c r="G90" s="13">
        <v>8.4</v>
      </c>
      <c r="H90" s="13">
        <v>14.4</v>
      </c>
      <c r="I90" s="13">
        <v>45.3</v>
      </c>
      <c r="J90" s="13">
        <v>1.26</v>
      </c>
      <c r="K90" s="13">
        <v>0.1</v>
      </c>
      <c r="L90" s="13">
        <v>1.4</v>
      </c>
      <c r="M90" s="13">
        <v>9.11</v>
      </c>
      <c r="N90" s="13">
        <v>166.9</v>
      </c>
    </row>
    <row r="91" spans="1:14" s="2" customFormat="1" ht="15.75" x14ac:dyDescent="0.25">
      <c r="A91" s="2" t="s">
        <v>2</v>
      </c>
      <c r="E91" s="2">
        <v>25</v>
      </c>
      <c r="F91" s="13">
        <v>1.19</v>
      </c>
      <c r="G91" s="13">
        <v>1.02</v>
      </c>
      <c r="H91" s="13">
        <v>11.88</v>
      </c>
      <c r="I91" s="13">
        <v>31.25</v>
      </c>
      <c r="J91" s="13">
        <v>0.9</v>
      </c>
      <c r="K91" s="13">
        <v>0.1</v>
      </c>
      <c r="L91" s="13">
        <v>6.3E-2</v>
      </c>
      <c r="M91" s="13">
        <v>0.05</v>
      </c>
      <c r="N91" s="13">
        <v>64.150000000000006</v>
      </c>
    </row>
    <row r="92" spans="1:14" s="2" customFormat="1" ht="15.75" x14ac:dyDescent="0.25">
      <c r="A92" s="2" t="s">
        <v>0</v>
      </c>
      <c r="D92" s="2">
        <v>299</v>
      </c>
      <c r="E92" s="2">
        <v>200</v>
      </c>
      <c r="F92" s="13">
        <v>0.05</v>
      </c>
      <c r="G92" s="13">
        <v>0.02</v>
      </c>
      <c r="H92" s="13">
        <v>9.32</v>
      </c>
      <c r="I92" s="13">
        <v>10.6</v>
      </c>
      <c r="J92" s="13">
        <v>0.3</v>
      </c>
      <c r="K92" s="13"/>
      <c r="L92" s="13">
        <v>3.0000000000000001E-3</v>
      </c>
      <c r="M92" s="13">
        <v>0.03</v>
      </c>
      <c r="N92" s="13">
        <v>37.299999999999997</v>
      </c>
    </row>
    <row r="93" spans="1:14" s="2" customFormat="1" ht="15.75" x14ac:dyDescent="0.25">
      <c r="A93" s="10" t="s">
        <v>58</v>
      </c>
      <c r="E93" s="11">
        <f t="shared" ref="E93:N93" si="15">SUM(E90:E92)</f>
        <v>475</v>
      </c>
      <c r="F93" s="11">
        <f t="shared" si="15"/>
        <v>9.84</v>
      </c>
      <c r="G93" s="11">
        <f t="shared" si="15"/>
        <v>9.44</v>
      </c>
      <c r="H93" s="11">
        <f t="shared" si="15"/>
        <v>35.6</v>
      </c>
      <c r="I93" s="11">
        <f t="shared" si="15"/>
        <v>87.149999999999991</v>
      </c>
      <c r="J93" s="11">
        <f t="shared" si="15"/>
        <v>2.46</v>
      </c>
      <c r="K93" s="11">
        <f t="shared" si="15"/>
        <v>0.2</v>
      </c>
      <c r="L93" s="11">
        <f t="shared" si="15"/>
        <v>1.4659999999999997</v>
      </c>
      <c r="M93" s="11">
        <f t="shared" si="15"/>
        <v>9.19</v>
      </c>
      <c r="N93" s="11">
        <f t="shared" si="15"/>
        <v>268.35000000000002</v>
      </c>
    </row>
    <row r="94" spans="1:14" s="2" customFormat="1" ht="15.75" x14ac:dyDescent="0.25">
      <c r="A94" s="10" t="s">
        <v>58</v>
      </c>
      <c r="E94" s="11">
        <f t="shared" ref="E94:M94" si="16">E87+E93</f>
        <v>895.03</v>
      </c>
      <c r="F94" s="11">
        <f t="shared" si="16"/>
        <v>16.71</v>
      </c>
      <c r="G94" s="11">
        <f t="shared" si="16"/>
        <v>21.519999999999996</v>
      </c>
      <c r="H94" s="11">
        <f t="shared" si="16"/>
        <v>83.4</v>
      </c>
      <c r="I94" s="11">
        <f t="shared" si="16"/>
        <v>124.72</v>
      </c>
      <c r="J94" s="11">
        <f t="shared" si="16"/>
        <v>3.56</v>
      </c>
      <c r="K94" s="11">
        <f t="shared" si="16"/>
        <v>0.26</v>
      </c>
      <c r="L94" s="11">
        <f t="shared" si="16"/>
        <v>1.5559999999999998</v>
      </c>
      <c r="M94" s="11">
        <f t="shared" si="16"/>
        <v>36.18</v>
      </c>
      <c r="N94" s="11">
        <f>N87+N93</f>
        <v>613.15000000000009</v>
      </c>
    </row>
    <row r="95" spans="1:14" s="2" customFormat="1" ht="15.75" x14ac:dyDescent="0.25">
      <c r="F95" s="13"/>
      <c r="G95" s="13"/>
      <c r="H95" s="13"/>
      <c r="I95" s="13"/>
      <c r="J95" s="13"/>
      <c r="K95" s="13"/>
      <c r="L95" s="13"/>
      <c r="M95" s="13"/>
      <c r="N95" s="13"/>
    </row>
    <row r="96" spans="1:14" s="2" customFormat="1" ht="15.75" x14ac:dyDescent="0.25">
      <c r="E96" s="10" t="s">
        <v>24</v>
      </c>
      <c r="F96" s="13"/>
      <c r="G96" s="13"/>
      <c r="H96" s="13"/>
      <c r="I96" s="13"/>
      <c r="J96" s="13"/>
      <c r="K96" s="13"/>
      <c r="L96" s="13"/>
      <c r="M96" s="13"/>
      <c r="N96" s="13"/>
    </row>
    <row r="97" spans="1:14" s="2" customFormat="1" ht="15.75" x14ac:dyDescent="0.25">
      <c r="F97" s="13"/>
      <c r="G97" s="13"/>
      <c r="H97" s="13"/>
      <c r="I97" s="13"/>
      <c r="J97" s="13"/>
      <c r="K97" s="13"/>
      <c r="L97" s="13"/>
      <c r="M97" s="13"/>
      <c r="N97" s="13"/>
    </row>
    <row r="98" spans="1:14" s="2" customFormat="1" ht="15.75" x14ac:dyDescent="0.25">
      <c r="A98" s="1" t="s">
        <v>53</v>
      </c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2" customFormat="1" ht="15.75" x14ac:dyDescent="0.25">
      <c r="A99" s="2" t="s">
        <v>78</v>
      </c>
      <c r="E99" s="2">
        <v>10</v>
      </c>
      <c r="F99" s="13">
        <v>0.17</v>
      </c>
      <c r="G99" s="13">
        <v>0.03</v>
      </c>
      <c r="H99" s="13">
        <v>0.69</v>
      </c>
      <c r="I99" s="13">
        <v>72.900000000000006</v>
      </c>
      <c r="J99" s="13">
        <v>0.18</v>
      </c>
      <c r="K99" s="13">
        <v>0.01</v>
      </c>
      <c r="L99" s="13">
        <v>0.01</v>
      </c>
      <c r="M99" s="13">
        <v>1</v>
      </c>
      <c r="N99" s="13">
        <v>4.0999999999999996</v>
      </c>
    </row>
    <row r="100" spans="1:14" s="2" customFormat="1" ht="15.75" x14ac:dyDescent="0.25">
      <c r="A100" t="s">
        <v>30</v>
      </c>
      <c r="B100"/>
      <c r="C100"/>
      <c r="D100">
        <v>181</v>
      </c>
      <c r="E100">
        <v>200</v>
      </c>
      <c r="F100">
        <v>28.8</v>
      </c>
      <c r="G100">
        <v>7.4</v>
      </c>
      <c r="H100">
        <v>25.6</v>
      </c>
      <c r="I100">
        <v>33.18</v>
      </c>
      <c r="J100">
        <v>4.2</v>
      </c>
      <c r="K100">
        <v>0.3</v>
      </c>
      <c r="L100">
        <v>0.4</v>
      </c>
      <c r="M100">
        <v>10</v>
      </c>
      <c r="N100">
        <v>283.7</v>
      </c>
    </row>
    <row r="101" spans="1:14" s="2" customFormat="1" ht="15.75" x14ac:dyDescent="0.25">
      <c r="A101" t="s">
        <v>2</v>
      </c>
      <c r="B101"/>
      <c r="C101"/>
      <c r="D101"/>
      <c r="E101">
        <v>25</v>
      </c>
      <c r="F101">
        <v>1.19</v>
      </c>
      <c r="G101">
        <v>1.02</v>
      </c>
      <c r="H101">
        <v>11.88</v>
      </c>
      <c r="I101">
        <v>31.25</v>
      </c>
      <c r="J101">
        <v>0.9</v>
      </c>
      <c r="K101">
        <v>0.1</v>
      </c>
      <c r="L101">
        <v>0.06</v>
      </c>
      <c r="M101">
        <v>0.05</v>
      </c>
      <c r="N101">
        <v>64.150000000000006</v>
      </c>
    </row>
    <row r="102" spans="1:14" s="2" customFormat="1" ht="15.75" x14ac:dyDescent="0.25">
      <c r="A102" s="2" t="s">
        <v>80</v>
      </c>
      <c r="E102" s="2">
        <v>20</v>
      </c>
      <c r="F102" s="13">
        <v>1.7</v>
      </c>
      <c r="G102" s="13">
        <v>0.66</v>
      </c>
      <c r="H102" s="13">
        <v>8.5</v>
      </c>
      <c r="I102" s="13">
        <v>1.4</v>
      </c>
      <c r="J102" s="13">
        <v>0.6</v>
      </c>
      <c r="K102" s="13">
        <v>0.09</v>
      </c>
      <c r="L102" s="13">
        <v>7.0000000000000007E-2</v>
      </c>
      <c r="M102" s="13">
        <v>0.08</v>
      </c>
      <c r="N102" s="13">
        <v>51.8</v>
      </c>
    </row>
    <row r="103" spans="1:14" s="2" customFormat="1" ht="15.75" x14ac:dyDescent="0.25">
      <c r="A103" t="s">
        <v>3</v>
      </c>
      <c r="B103"/>
      <c r="C103"/>
      <c r="D103">
        <v>293</v>
      </c>
      <c r="E103">
        <v>200</v>
      </c>
      <c r="F103">
        <v>1</v>
      </c>
      <c r="G103">
        <v>0</v>
      </c>
      <c r="H103">
        <v>20.2</v>
      </c>
      <c r="I103">
        <v>12.6</v>
      </c>
      <c r="J103">
        <v>2.52</v>
      </c>
      <c r="K103">
        <v>0.02</v>
      </c>
      <c r="L103">
        <v>0.02</v>
      </c>
      <c r="M103">
        <v>3.6</v>
      </c>
      <c r="N103">
        <v>76</v>
      </c>
    </row>
    <row r="104" spans="1:14" s="2" customFormat="1" ht="15.75" x14ac:dyDescent="0.25">
      <c r="A104" s="1" t="s">
        <v>58</v>
      </c>
      <c r="B104"/>
      <c r="C104"/>
      <c r="D104"/>
      <c r="E104" s="15">
        <f t="shared" ref="E104:M104" si="17">E99+E100+E101+E102+E103</f>
        <v>455</v>
      </c>
      <c r="F104" s="15">
        <f t="shared" si="17"/>
        <v>32.86</v>
      </c>
      <c r="G104" s="15">
        <f t="shared" si="17"/>
        <v>9.1100000000000012</v>
      </c>
      <c r="H104" s="15">
        <f t="shared" si="17"/>
        <v>66.87</v>
      </c>
      <c r="I104" s="15">
        <f t="shared" si="17"/>
        <v>151.33000000000001</v>
      </c>
      <c r="J104" s="15">
        <f t="shared" si="17"/>
        <v>8.4</v>
      </c>
      <c r="K104" s="15">
        <f t="shared" si="17"/>
        <v>0.52</v>
      </c>
      <c r="L104" s="15">
        <f t="shared" si="17"/>
        <v>0.56000000000000005</v>
      </c>
      <c r="M104" s="15">
        <f t="shared" si="17"/>
        <v>14.73</v>
      </c>
      <c r="N104" s="15">
        <f>N99+N100+N101+N102+N103</f>
        <v>479.75000000000006</v>
      </c>
    </row>
    <row r="105" spans="1:14" s="2" customFormat="1" ht="15.75" x14ac:dyDescent="0.25">
      <c r="A105" s="10" t="s">
        <v>54</v>
      </c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s="2" customFormat="1" ht="15.75" x14ac:dyDescent="0.25">
      <c r="A106" s="2" t="s">
        <v>62</v>
      </c>
      <c r="D106" s="2">
        <v>37</v>
      </c>
      <c r="E106" s="2">
        <v>250</v>
      </c>
      <c r="F106" s="13">
        <v>1.8</v>
      </c>
      <c r="G106" s="13">
        <v>4.9000000000000004</v>
      </c>
      <c r="H106" s="13">
        <v>12.75</v>
      </c>
      <c r="I106" s="13">
        <v>44.375</v>
      </c>
      <c r="J106" s="13">
        <v>1.19</v>
      </c>
      <c r="K106" s="13">
        <v>0.05</v>
      </c>
      <c r="L106" s="13">
        <v>0.04</v>
      </c>
      <c r="M106" s="13">
        <v>10.29</v>
      </c>
      <c r="N106" s="13">
        <v>102.5</v>
      </c>
    </row>
    <row r="107" spans="1:14" s="2" customFormat="1" ht="15.75" x14ac:dyDescent="0.25">
      <c r="A107" s="2" t="s">
        <v>2</v>
      </c>
      <c r="B107" s="10"/>
      <c r="C107" s="10"/>
      <c r="D107" s="10"/>
      <c r="E107" s="2">
        <v>25</v>
      </c>
      <c r="F107" s="13">
        <v>1.19</v>
      </c>
      <c r="G107" s="13">
        <v>1.02</v>
      </c>
      <c r="H107" s="13">
        <v>11.88</v>
      </c>
      <c r="I107" s="13">
        <v>31.25</v>
      </c>
      <c r="J107" s="13">
        <v>0.9</v>
      </c>
      <c r="K107" s="13">
        <v>0.1</v>
      </c>
      <c r="L107" s="13">
        <v>0.06</v>
      </c>
      <c r="M107" s="13">
        <v>0.05</v>
      </c>
      <c r="N107" s="13">
        <v>64.150000000000006</v>
      </c>
    </row>
    <row r="108" spans="1:14" s="2" customFormat="1" ht="15.75" x14ac:dyDescent="0.25">
      <c r="A108" s="2" t="s">
        <v>0</v>
      </c>
      <c r="D108" s="2">
        <v>299</v>
      </c>
      <c r="E108" s="2">
        <v>200</v>
      </c>
      <c r="F108" s="13">
        <v>0.05</v>
      </c>
      <c r="G108" s="13">
        <v>0.02</v>
      </c>
      <c r="H108" s="13">
        <v>9.32</v>
      </c>
      <c r="I108" s="13">
        <v>10.6</v>
      </c>
      <c r="J108" s="13">
        <v>0.3</v>
      </c>
      <c r="K108" s="13"/>
      <c r="L108" s="13">
        <v>3.0000000000000001E-3</v>
      </c>
      <c r="M108" s="13">
        <v>0.03</v>
      </c>
      <c r="N108" s="13">
        <v>37.299999999999997</v>
      </c>
    </row>
    <row r="109" spans="1:14" s="2" customFormat="1" ht="15.75" x14ac:dyDescent="0.25">
      <c r="A109" s="11" t="s">
        <v>58</v>
      </c>
      <c r="F109" s="11">
        <f t="shared" ref="F109:N109" si="18">SUM(F106:F108)</f>
        <v>3.04</v>
      </c>
      <c r="G109" s="11">
        <f t="shared" si="18"/>
        <v>5.9399999999999995</v>
      </c>
      <c r="H109" s="11">
        <f t="shared" si="18"/>
        <v>33.950000000000003</v>
      </c>
      <c r="I109" s="11">
        <f t="shared" si="18"/>
        <v>86.224999999999994</v>
      </c>
      <c r="J109" s="11">
        <f t="shared" si="18"/>
        <v>2.3899999999999997</v>
      </c>
      <c r="K109" s="11">
        <f t="shared" si="18"/>
        <v>0.15000000000000002</v>
      </c>
      <c r="L109" s="11">
        <f t="shared" si="18"/>
        <v>0.10300000000000001</v>
      </c>
      <c r="M109" s="11">
        <f t="shared" si="18"/>
        <v>10.37</v>
      </c>
      <c r="N109" s="11">
        <f t="shared" si="18"/>
        <v>203.95</v>
      </c>
    </row>
    <row r="110" spans="1:14" s="2" customFormat="1" ht="15.75" x14ac:dyDescent="0.25">
      <c r="A110" s="11" t="s">
        <v>58</v>
      </c>
      <c r="E110" s="10"/>
      <c r="F110" s="11">
        <f t="shared" ref="F110:N110" si="19">F104+F109</f>
        <v>35.9</v>
      </c>
      <c r="G110" s="11">
        <f t="shared" si="19"/>
        <v>15.05</v>
      </c>
      <c r="H110" s="11">
        <f t="shared" si="19"/>
        <v>100.82000000000001</v>
      </c>
      <c r="I110" s="11">
        <f t="shared" si="19"/>
        <v>237.55500000000001</v>
      </c>
      <c r="J110" s="11">
        <f t="shared" si="19"/>
        <v>10.79</v>
      </c>
      <c r="K110" s="11">
        <f t="shared" si="19"/>
        <v>0.67</v>
      </c>
      <c r="L110" s="11">
        <f t="shared" si="19"/>
        <v>0.66300000000000003</v>
      </c>
      <c r="M110" s="11">
        <f t="shared" si="19"/>
        <v>25.1</v>
      </c>
      <c r="N110" s="11">
        <f t="shared" si="19"/>
        <v>683.7</v>
      </c>
    </row>
    <row r="111" spans="1:14" s="2" customFormat="1" ht="15.75" x14ac:dyDescent="0.25">
      <c r="A111" s="11"/>
      <c r="E111" s="10" t="s">
        <v>26</v>
      </c>
      <c r="F111" s="13"/>
      <c r="G111" s="13"/>
      <c r="H111" s="13"/>
      <c r="I111" s="13"/>
      <c r="J111" s="13"/>
      <c r="K111" s="13"/>
      <c r="L111" s="13"/>
      <c r="M111" s="11"/>
      <c r="N111" s="11"/>
    </row>
    <row r="112" spans="1:14" s="2" customFormat="1" ht="15.75" x14ac:dyDescent="0.25">
      <c r="A112" s="1" t="s">
        <v>53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2" customFormat="1" ht="15.75" x14ac:dyDescent="0.25">
      <c r="A113" s="2" t="s">
        <v>77</v>
      </c>
      <c r="D113" s="2">
        <v>233</v>
      </c>
      <c r="E113" s="2">
        <v>30</v>
      </c>
      <c r="F113" s="13">
        <v>0.7</v>
      </c>
      <c r="G113" s="13">
        <v>1.37</v>
      </c>
      <c r="H113" s="13">
        <v>3.7</v>
      </c>
      <c r="I113" s="13">
        <v>11.47</v>
      </c>
      <c r="J113" s="13">
        <v>0.53</v>
      </c>
      <c r="K113" s="13">
        <v>0.01</v>
      </c>
      <c r="L113" s="13">
        <v>0.01</v>
      </c>
      <c r="M113" s="13">
        <v>2.02</v>
      </c>
      <c r="N113" s="13">
        <v>35.85</v>
      </c>
    </row>
    <row r="114" spans="1:14" s="12" customFormat="1" ht="15.75" x14ac:dyDescent="0.25">
      <c r="A114" t="s">
        <v>73</v>
      </c>
      <c r="B114"/>
      <c r="C114"/>
      <c r="D114">
        <v>193</v>
      </c>
      <c r="E114">
        <v>200</v>
      </c>
      <c r="F114">
        <v>24.33</v>
      </c>
      <c r="G114">
        <v>20.69</v>
      </c>
      <c r="H114">
        <v>33.71</v>
      </c>
      <c r="I114">
        <v>20.7</v>
      </c>
      <c r="J114">
        <v>1.87</v>
      </c>
      <c r="K114">
        <v>0.08</v>
      </c>
      <c r="L114">
        <v>0.08</v>
      </c>
      <c r="M114">
        <v>1.01</v>
      </c>
      <c r="N114">
        <v>418.37</v>
      </c>
    </row>
    <row r="115" spans="1:14" s="12" customFormat="1" ht="15.75" x14ac:dyDescent="0.25">
      <c r="A115" t="s">
        <v>2</v>
      </c>
      <c r="B115"/>
      <c r="C115"/>
      <c r="D115"/>
      <c r="E115">
        <v>25</v>
      </c>
      <c r="F115">
        <v>1.19</v>
      </c>
      <c r="G115">
        <v>1.02</v>
      </c>
      <c r="H115">
        <v>11.88</v>
      </c>
      <c r="I115">
        <v>31.25</v>
      </c>
      <c r="J115">
        <v>0.9</v>
      </c>
      <c r="K115">
        <v>0.1</v>
      </c>
      <c r="L115">
        <v>0.06</v>
      </c>
      <c r="M115">
        <v>0.05</v>
      </c>
      <c r="N115">
        <v>64.150000000000006</v>
      </c>
    </row>
    <row r="116" spans="1:14" s="2" customFormat="1" ht="16.5" customHeight="1" x14ac:dyDescent="0.25">
      <c r="A116" s="2" t="s">
        <v>80</v>
      </c>
      <c r="E116" s="2">
        <v>20</v>
      </c>
      <c r="F116" s="13">
        <v>1.7</v>
      </c>
      <c r="G116" s="13">
        <v>0.66</v>
      </c>
      <c r="H116" s="13">
        <v>8.5</v>
      </c>
      <c r="I116" s="13">
        <v>1.4</v>
      </c>
      <c r="J116" s="13">
        <v>0.6</v>
      </c>
      <c r="K116" s="13">
        <v>0.09</v>
      </c>
      <c r="L116" s="13">
        <v>7.0000000000000007E-2</v>
      </c>
      <c r="M116" s="13">
        <v>0.08</v>
      </c>
      <c r="N116" s="13">
        <v>51.8</v>
      </c>
    </row>
    <row r="117" spans="1:14" s="2" customFormat="1" ht="16.5" customHeight="1" x14ac:dyDescent="0.25">
      <c r="A117" s="2" t="s">
        <v>5</v>
      </c>
      <c r="B117" s="10"/>
      <c r="C117" s="10"/>
      <c r="D117" s="2">
        <v>294</v>
      </c>
      <c r="E117" s="2" t="s">
        <v>35</v>
      </c>
      <c r="F117" s="13">
        <v>0.13</v>
      </c>
      <c r="G117" s="13">
        <v>0.02</v>
      </c>
      <c r="H117" s="13">
        <v>10.7</v>
      </c>
      <c r="I117" s="13">
        <v>13.4</v>
      </c>
      <c r="J117" s="13">
        <v>0.34</v>
      </c>
      <c r="K117" s="13"/>
      <c r="L117" s="13"/>
      <c r="M117" s="13">
        <v>3</v>
      </c>
      <c r="N117" s="13">
        <v>43.1</v>
      </c>
    </row>
    <row r="118" spans="1:14" s="2" customFormat="1" ht="16.5" customHeight="1" x14ac:dyDescent="0.25">
      <c r="A118" s="1" t="s">
        <v>58</v>
      </c>
      <c r="B118"/>
      <c r="C118"/>
      <c r="D118"/>
      <c r="E118" s="10">
        <v>482</v>
      </c>
      <c r="F118" s="15">
        <f t="shared" ref="F118:M118" si="20">F113+F114+F115+F116+F117</f>
        <v>28.049999999999997</v>
      </c>
      <c r="G118" s="15">
        <f t="shared" si="20"/>
        <v>23.76</v>
      </c>
      <c r="H118" s="15">
        <f t="shared" si="20"/>
        <v>68.490000000000009</v>
      </c>
      <c r="I118" s="15">
        <f t="shared" si="20"/>
        <v>78.220000000000013</v>
      </c>
      <c r="J118" s="15">
        <f t="shared" si="20"/>
        <v>4.24</v>
      </c>
      <c r="K118" s="15">
        <f t="shared" si="20"/>
        <v>0.28000000000000003</v>
      </c>
      <c r="L118" s="15">
        <f t="shared" si="20"/>
        <v>0.22</v>
      </c>
      <c r="M118" s="15">
        <f t="shared" si="20"/>
        <v>6.16</v>
      </c>
      <c r="N118" s="15">
        <f>N113+N114+N115+N116+N117</f>
        <v>613.27</v>
      </c>
    </row>
    <row r="119" spans="1:14" s="2" customFormat="1" ht="16.5" customHeight="1" x14ac:dyDescent="0.25">
      <c r="A119" s="10" t="s">
        <v>54</v>
      </c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s="2" customFormat="1" ht="16.5" customHeight="1" x14ac:dyDescent="0.25">
      <c r="A120" s="2" t="s">
        <v>75</v>
      </c>
      <c r="E120" s="2">
        <v>200</v>
      </c>
      <c r="F120" s="13">
        <v>19.82</v>
      </c>
      <c r="G120" s="13">
        <v>5.08</v>
      </c>
      <c r="H120" s="13">
        <v>36.450000000000003</v>
      </c>
      <c r="I120" s="13">
        <v>73</v>
      </c>
      <c r="J120" s="13">
        <v>31.9</v>
      </c>
      <c r="K120" s="13">
        <v>1.21</v>
      </c>
      <c r="L120" s="13">
        <v>0.01</v>
      </c>
      <c r="M120" s="13">
        <v>0</v>
      </c>
      <c r="N120" s="13">
        <v>271</v>
      </c>
    </row>
    <row r="121" spans="1:14" s="2" customFormat="1" ht="16.5" customHeight="1" x14ac:dyDescent="0.25">
      <c r="A121" s="2" t="s">
        <v>0</v>
      </c>
      <c r="D121" s="2">
        <v>299</v>
      </c>
      <c r="E121" s="2">
        <v>200</v>
      </c>
      <c r="F121" s="13">
        <v>0.05</v>
      </c>
      <c r="G121" s="13">
        <v>0.02</v>
      </c>
      <c r="H121" s="13">
        <v>9.32</v>
      </c>
      <c r="I121" s="13">
        <v>10.6</v>
      </c>
      <c r="J121" s="13">
        <v>0.3</v>
      </c>
      <c r="K121" s="13"/>
      <c r="L121" s="13">
        <v>3.0000000000000001E-3</v>
      </c>
      <c r="M121" s="13">
        <v>0.03</v>
      </c>
      <c r="N121" s="13">
        <v>37.299999999999997</v>
      </c>
    </row>
    <row r="122" spans="1:14" s="2" customFormat="1" ht="16.5" customHeight="1" x14ac:dyDescent="0.25">
      <c r="A122" s="10" t="s">
        <v>58</v>
      </c>
      <c r="E122" s="10">
        <v>400</v>
      </c>
      <c r="F122" s="11">
        <f t="shared" ref="F122:N122" si="21">SUM(F120:F121)</f>
        <v>19.87</v>
      </c>
      <c r="G122" s="11">
        <f t="shared" si="21"/>
        <v>5.0999999999999996</v>
      </c>
      <c r="H122" s="11">
        <f t="shared" si="21"/>
        <v>45.77</v>
      </c>
      <c r="I122" s="11">
        <f t="shared" si="21"/>
        <v>83.6</v>
      </c>
      <c r="J122" s="11">
        <f t="shared" si="21"/>
        <v>32.199999999999996</v>
      </c>
      <c r="K122" s="11">
        <f t="shared" si="21"/>
        <v>1.21</v>
      </c>
      <c r="L122" s="11">
        <f t="shared" si="21"/>
        <v>1.3000000000000001E-2</v>
      </c>
      <c r="M122" s="11">
        <f t="shared" si="21"/>
        <v>0.03</v>
      </c>
      <c r="N122" s="11">
        <f t="shared" si="21"/>
        <v>308.3</v>
      </c>
    </row>
    <row r="123" spans="1:14" s="2" customFormat="1" ht="16.5" customHeight="1" x14ac:dyDescent="0.25">
      <c r="A123" s="10" t="s">
        <v>58</v>
      </c>
      <c r="E123" s="11">
        <f t="shared" ref="E123:M123" si="22">E118+E122</f>
        <v>882</v>
      </c>
      <c r="F123" s="11">
        <f t="shared" si="22"/>
        <v>47.92</v>
      </c>
      <c r="G123" s="11">
        <f t="shared" si="22"/>
        <v>28.86</v>
      </c>
      <c r="H123" s="11">
        <f t="shared" si="22"/>
        <v>114.26000000000002</v>
      </c>
      <c r="I123" s="11">
        <f t="shared" si="22"/>
        <v>161.82</v>
      </c>
      <c r="J123" s="11">
        <f t="shared" si="22"/>
        <v>36.44</v>
      </c>
      <c r="K123" s="11">
        <f t="shared" si="22"/>
        <v>1.49</v>
      </c>
      <c r="L123" s="11">
        <f t="shared" si="22"/>
        <v>0.23300000000000001</v>
      </c>
      <c r="M123" s="11">
        <f t="shared" si="22"/>
        <v>6.19</v>
      </c>
      <c r="N123" s="11">
        <f>N118+N122</f>
        <v>921.56999999999994</v>
      </c>
    </row>
    <row r="124" spans="1:14" s="2" customFormat="1" ht="16.5" customHeight="1" x14ac:dyDescent="0.25"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s="2" customFormat="1" ht="15.75" x14ac:dyDescent="0.25">
      <c r="A125" s="11"/>
      <c r="B125" s="10"/>
      <c r="C125" s="10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s="10" customFormat="1" ht="15.75" x14ac:dyDescent="0.25">
      <c r="B126" s="2"/>
      <c r="C126" s="2"/>
      <c r="D126" s="2"/>
      <c r="E126" s="10" t="s">
        <v>37</v>
      </c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s="2" customFormat="1" ht="15.75" x14ac:dyDescent="0.25">
      <c r="A127" s="1" t="s">
        <v>53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2" customFormat="1" ht="15.75" x14ac:dyDescent="0.25">
      <c r="A128" t="s">
        <v>6</v>
      </c>
      <c r="B128"/>
      <c r="C128"/>
      <c r="D128">
        <v>205</v>
      </c>
      <c r="E128">
        <v>100</v>
      </c>
      <c r="F128">
        <v>12.2</v>
      </c>
      <c r="G128">
        <v>26.2</v>
      </c>
      <c r="H128">
        <v>0.44</v>
      </c>
      <c r="I128">
        <v>18.399999999999999</v>
      </c>
      <c r="J128">
        <v>1.8</v>
      </c>
      <c r="K128">
        <v>0.2</v>
      </c>
      <c r="L128">
        <v>0.16</v>
      </c>
      <c r="M128"/>
      <c r="N128">
        <v>286</v>
      </c>
    </row>
    <row r="129" spans="1:14" x14ac:dyDescent="0.25">
      <c r="A129" t="s">
        <v>27</v>
      </c>
    </row>
    <row r="130" spans="1:14" x14ac:dyDescent="0.25">
      <c r="A130" t="s">
        <v>28</v>
      </c>
      <c r="D130">
        <v>241.23500000000001</v>
      </c>
      <c r="E130" t="s">
        <v>74</v>
      </c>
      <c r="F130">
        <v>3.07</v>
      </c>
      <c r="G130">
        <v>4.8</v>
      </c>
      <c r="H130">
        <v>18.3</v>
      </c>
      <c r="I130">
        <v>52.6</v>
      </c>
      <c r="J130">
        <v>1.04</v>
      </c>
      <c r="K130">
        <v>0.11</v>
      </c>
      <c r="L130">
        <v>0.09</v>
      </c>
      <c r="M130">
        <v>20.29</v>
      </c>
      <c r="N130">
        <v>129</v>
      </c>
    </row>
    <row r="131" spans="1:14" x14ac:dyDescent="0.25">
      <c r="A131" t="s">
        <v>2</v>
      </c>
      <c r="E131">
        <v>25</v>
      </c>
      <c r="F131">
        <v>1.19</v>
      </c>
      <c r="G131">
        <v>1.02</v>
      </c>
      <c r="H131">
        <v>11.88</v>
      </c>
      <c r="I131">
        <v>31.25</v>
      </c>
      <c r="J131">
        <v>0.9</v>
      </c>
      <c r="K131">
        <v>0.1</v>
      </c>
      <c r="L131">
        <v>0.06</v>
      </c>
      <c r="M131">
        <v>0.05</v>
      </c>
      <c r="N131">
        <v>64.150000000000006</v>
      </c>
    </row>
    <row r="132" spans="1:14" ht="15.75" x14ac:dyDescent="0.25">
      <c r="A132" s="2" t="s">
        <v>80</v>
      </c>
      <c r="B132" s="2"/>
      <c r="C132" s="2"/>
      <c r="D132" s="2"/>
      <c r="E132" s="2">
        <v>20</v>
      </c>
      <c r="F132" s="13">
        <v>1.7</v>
      </c>
      <c r="G132" s="13">
        <v>0.66</v>
      </c>
      <c r="H132" s="13">
        <v>8.5</v>
      </c>
      <c r="I132" s="13">
        <v>1.4</v>
      </c>
      <c r="J132" s="13">
        <v>0.6</v>
      </c>
      <c r="K132" s="13">
        <v>0.09</v>
      </c>
      <c r="L132" s="13">
        <v>7.0000000000000007E-2</v>
      </c>
      <c r="M132" s="13">
        <v>0.08</v>
      </c>
      <c r="N132" s="13">
        <v>51.8</v>
      </c>
    </row>
    <row r="133" spans="1:14" x14ac:dyDescent="0.25">
      <c r="A133" t="s">
        <v>4</v>
      </c>
      <c r="D133">
        <v>283</v>
      </c>
      <c r="E133">
        <v>200</v>
      </c>
      <c r="F133">
        <v>0.44</v>
      </c>
      <c r="G133">
        <v>0.02</v>
      </c>
      <c r="H133">
        <v>27.8</v>
      </c>
      <c r="I133">
        <v>31.8</v>
      </c>
      <c r="J133">
        <v>1.25</v>
      </c>
      <c r="K133">
        <v>0</v>
      </c>
      <c r="L133">
        <v>0.01</v>
      </c>
      <c r="M133">
        <v>0.4</v>
      </c>
      <c r="N133">
        <v>113</v>
      </c>
    </row>
    <row r="134" spans="1:14" s="2" customFormat="1" ht="15.75" x14ac:dyDescent="0.25">
      <c r="A134" t="s">
        <v>1</v>
      </c>
      <c r="B134"/>
      <c r="C134"/>
      <c r="D134"/>
      <c r="E134">
        <v>2.5000000000000001E-2</v>
      </c>
      <c r="F134"/>
      <c r="G134"/>
      <c r="H134"/>
      <c r="I134"/>
      <c r="J134"/>
      <c r="K134"/>
      <c r="L134"/>
      <c r="M134">
        <v>25</v>
      </c>
      <c r="N134"/>
    </row>
    <row r="135" spans="1:14" s="2" customFormat="1" ht="15.75" x14ac:dyDescent="0.25">
      <c r="A135" s="1" t="s">
        <v>58</v>
      </c>
      <c r="B135"/>
      <c r="C135"/>
      <c r="D135"/>
      <c r="E135" s="1">
        <v>525.03</v>
      </c>
      <c r="F135" s="15">
        <f t="shared" ref="F135:M135" si="23">F128+F129+F130+F131+F132+F133+F134</f>
        <v>18.600000000000001</v>
      </c>
      <c r="G135" s="15">
        <f t="shared" si="23"/>
        <v>32.700000000000003</v>
      </c>
      <c r="H135" s="15">
        <f t="shared" si="23"/>
        <v>66.92</v>
      </c>
      <c r="I135" s="15">
        <f t="shared" si="23"/>
        <v>135.45000000000002</v>
      </c>
      <c r="J135" s="15">
        <f t="shared" si="23"/>
        <v>5.59</v>
      </c>
      <c r="K135" s="15">
        <f t="shared" si="23"/>
        <v>0.5</v>
      </c>
      <c r="L135" s="15">
        <f t="shared" si="23"/>
        <v>0.39</v>
      </c>
      <c r="M135" s="15">
        <f t="shared" si="23"/>
        <v>45.819999999999993</v>
      </c>
      <c r="N135" s="15">
        <f>N128+N129+N130+N131+N132+N133+N134</f>
        <v>643.94999999999993</v>
      </c>
    </row>
    <row r="136" spans="1:14" s="2" customFormat="1" ht="15.75" x14ac:dyDescent="0.25">
      <c r="A136" s="10" t="s">
        <v>54</v>
      </c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s="2" customFormat="1" ht="15.75" x14ac:dyDescent="0.25">
      <c r="A137" s="2" t="s">
        <v>50</v>
      </c>
      <c r="D137" s="2">
        <v>43</v>
      </c>
      <c r="E137" s="2">
        <v>250</v>
      </c>
      <c r="F137" s="13">
        <v>1.93</v>
      </c>
      <c r="G137" s="13">
        <v>6.33</v>
      </c>
      <c r="H137" s="13">
        <v>10.050000000000001</v>
      </c>
      <c r="I137" s="13">
        <v>23.38</v>
      </c>
      <c r="J137" s="13">
        <v>0.85</v>
      </c>
      <c r="K137" s="13">
        <v>0.09</v>
      </c>
      <c r="L137" s="13">
        <v>0.05</v>
      </c>
      <c r="M137" s="13">
        <v>7.5</v>
      </c>
      <c r="N137" s="13">
        <v>104.2</v>
      </c>
    </row>
    <row r="138" spans="1:14" s="2" customFormat="1" ht="15.75" x14ac:dyDescent="0.25">
      <c r="A138" s="2" t="s">
        <v>2</v>
      </c>
      <c r="E138" s="2">
        <v>25</v>
      </c>
      <c r="F138" s="13">
        <v>1.19</v>
      </c>
      <c r="G138" s="13">
        <v>1.02</v>
      </c>
      <c r="H138" s="13">
        <v>11.88</v>
      </c>
      <c r="I138" s="13">
        <v>31.25</v>
      </c>
      <c r="J138" s="13">
        <v>0.9</v>
      </c>
      <c r="K138" s="13">
        <v>0.1</v>
      </c>
      <c r="L138" s="13">
        <v>6.3E-2</v>
      </c>
      <c r="M138" s="13">
        <v>0.05</v>
      </c>
      <c r="N138" s="13">
        <v>64.150000000000006</v>
      </c>
    </row>
    <row r="139" spans="1:14" ht="15.75" x14ac:dyDescent="0.25">
      <c r="A139" s="2" t="s">
        <v>0</v>
      </c>
      <c r="B139" s="2"/>
      <c r="C139" s="2"/>
      <c r="D139" s="2">
        <v>299</v>
      </c>
      <c r="E139" s="2">
        <v>200</v>
      </c>
      <c r="F139" s="13">
        <v>0.05</v>
      </c>
      <c r="G139" s="13">
        <v>0.02</v>
      </c>
      <c r="H139" s="13">
        <v>9.32</v>
      </c>
      <c r="I139" s="13">
        <v>10.6</v>
      </c>
      <c r="J139" s="13">
        <v>0.3</v>
      </c>
      <c r="K139" s="13"/>
      <c r="L139" s="13">
        <v>3.0000000000000001E-3</v>
      </c>
      <c r="M139" s="13">
        <v>0.03</v>
      </c>
      <c r="N139" s="13">
        <v>37.299999999999997</v>
      </c>
    </row>
    <row r="140" spans="1:14" ht="15.75" x14ac:dyDescent="0.25">
      <c r="A140" s="11" t="s">
        <v>58</v>
      </c>
      <c r="B140" s="2"/>
      <c r="C140" s="2"/>
      <c r="D140" s="2"/>
      <c r="E140" s="10">
        <v>475</v>
      </c>
      <c r="F140" s="11">
        <f t="shared" ref="F140:M140" si="24">SUM(F137:F139)</f>
        <v>3.17</v>
      </c>
      <c r="G140" s="11">
        <f t="shared" si="24"/>
        <v>7.3699999999999992</v>
      </c>
      <c r="H140" s="11">
        <f t="shared" si="24"/>
        <v>31.25</v>
      </c>
      <c r="I140" s="11">
        <f t="shared" si="24"/>
        <v>65.22999999999999</v>
      </c>
      <c r="J140" s="11">
        <f t="shared" si="24"/>
        <v>2.0499999999999998</v>
      </c>
      <c r="K140" s="11">
        <f t="shared" si="24"/>
        <v>0.19</v>
      </c>
      <c r="L140" s="11">
        <f t="shared" si="24"/>
        <v>0.11600000000000001</v>
      </c>
      <c r="M140" s="11">
        <f t="shared" si="24"/>
        <v>7.58</v>
      </c>
      <c r="N140" s="11">
        <f>SUM(N137:N139)</f>
        <v>205.65000000000003</v>
      </c>
    </row>
    <row r="141" spans="1:14" ht="15.75" x14ac:dyDescent="0.25">
      <c r="A141" s="11" t="s">
        <v>58</v>
      </c>
      <c r="B141" s="2"/>
      <c r="C141" s="2"/>
      <c r="D141" s="2"/>
      <c r="E141" s="11">
        <f t="shared" ref="E141:M141" si="25">E135+E140</f>
        <v>1000.03</v>
      </c>
      <c r="F141" s="11">
        <f t="shared" si="25"/>
        <v>21.770000000000003</v>
      </c>
      <c r="G141" s="11">
        <f t="shared" si="25"/>
        <v>40.07</v>
      </c>
      <c r="H141" s="11">
        <f t="shared" si="25"/>
        <v>98.17</v>
      </c>
      <c r="I141" s="11">
        <f t="shared" si="25"/>
        <v>200.68</v>
      </c>
      <c r="J141" s="11">
        <f t="shared" si="25"/>
        <v>7.64</v>
      </c>
      <c r="K141" s="11">
        <f t="shared" si="25"/>
        <v>0.69</v>
      </c>
      <c r="L141" s="11">
        <f t="shared" si="25"/>
        <v>0.50600000000000001</v>
      </c>
      <c r="M141" s="11">
        <f t="shared" si="25"/>
        <v>53.399999999999991</v>
      </c>
      <c r="N141" s="11">
        <f>N135+N140</f>
        <v>849.59999999999991</v>
      </c>
    </row>
    <row r="142" spans="1:14" ht="15.75" x14ac:dyDescent="0.25">
      <c r="A142" s="2"/>
      <c r="B142" s="2"/>
      <c r="C142" s="2"/>
      <c r="D142" s="2"/>
      <c r="E142" s="10" t="s">
        <v>55</v>
      </c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.75" x14ac:dyDescent="0.25">
      <c r="A143" s="2"/>
      <c r="B143" s="2"/>
      <c r="C143" s="2"/>
      <c r="D143" s="2"/>
      <c r="E143" s="2"/>
    </row>
    <row r="144" spans="1:14" x14ac:dyDescent="0.25">
      <c r="A144" s="1" t="s">
        <v>53</v>
      </c>
    </row>
    <row r="145" spans="1:14" ht="15.75" x14ac:dyDescent="0.25">
      <c r="A145" s="2" t="s">
        <v>9</v>
      </c>
      <c r="B145" s="2"/>
      <c r="C145" s="2"/>
      <c r="D145" s="2">
        <v>102</v>
      </c>
      <c r="E145" s="2" t="s">
        <v>85</v>
      </c>
      <c r="F145" s="13">
        <v>5</v>
      </c>
      <c r="G145" s="13">
        <v>6.3</v>
      </c>
      <c r="H145" s="13">
        <v>26.53</v>
      </c>
      <c r="I145" s="13">
        <v>25.4</v>
      </c>
      <c r="J145" s="13">
        <v>2.84</v>
      </c>
      <c r="K145" s="13">
        <v>0.14000000000000001</v>
      </c>
      <c r="L145" s="13">
        <v>0.05</v>
      </c>
      <c r="M145" s="13"/>
      <c r="N145" s="13">
        <v>225</v>
      </c>
    </row>
    <row r="146" spans="1:14" ht="15.75" x14ac:dyDescent="0.25">
      <c r="A146" s="2" t="s">
        <v>10</v>
      </c>
      <c r="B146" s="2"/>
      <c r="C146" s="2"/>
      <c r="D146" s="2"/>
      <c r="E146" s="2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s="2" customFormat="1" ht="15.75" x14ac:dyDescent="0.25">
      <c r="A147" t="s">
        <v>11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2" customFormat="1" ht="15.75" x14ac:dyDescent="0.25">
      <c r="A148" t="s">
        <v>12</v>
      </c>
      <c r="B148"/>
      <c r="C148"/>
      <c r="D148">
        <v>382</v>
      </c>
      <c r="E148" t="s">
        <v>86</v>
      </c>
      <c r="F148">
        <v>2.58</v>
      </c>
      <c r="G148">
        <v>4.0999999999999996</v>
      </c>
      <c r="H148">
        <v>28.6</v>
      </c>
      <c r="I148">
        <v>11.3</v>
      </c>
      <c r="J148">
        <v>0.9</v>
      </c>
      <c r="K148">
        <v>0.05</v>
      </c>
      <c r="L148">
        <v>0.03</v>
      </c>
      <c r="M148">
        <v>0.1</v>
      </c>
      <c r="N148">
        <v>161.69999999999999</v>
      </c>
    </row>
    <row r="149" spans="1:14" s="2" customFormat="1" ht="15.75" x14ac:dyDescent="0.25">
      <c r="A149" t="s">
        <v>0</v>
      </c>
      <c r="B149"/>
      <c r="C149"/>
      <c r="D149">
        <v>299</v>
      </c>
      <c r="E149">
        <v>200</v>
      </c>
      <c r="F149">
        <v>0.05</v>
      </c>
      <c r="G149">
        <v>0.02</v>
      </c>
      <c r="H149">
        <v>9.32</v>
      </c>
      <c r="I149">
        <v>10.6</v>
      </c>
      <c r="J149">
        <v>0.3</v>
      </c>
      <c r="K149"/>
      <c r="L149">
        <v>0</v>
      </c>
      <c r="M149">
        <v>0.03</v>
      </c>
      <c r="N149">
        <v>37.299999999999997</v>
      </c>
    </row>
    <row r="150" spans="1:14" s="2" customFormat="1" ht="15.75" x14ac:dyDescent="0.25">
      <c r="A150" t="s">
        <v>1</v>
      </c>
      <c r="B150"/>
      <c r="C150"/>
      <c r="D150"/>
      <c r="E150">
        <v>2.5000000000000001E-2</v>
      </c>
      <c r="F150"/>
      <c r="G150"/>
      <c r="H150"/>
      <c r="I150"/>
      <c r="J150"/>
      <c r="K150"/>
      <c r="L150"/>
      <c r="M150">
        <v>25</v>
      </c>
      <c r="N150"/>
    </row>
    <row r="151" spans="1:14" s="2" customFormat="1" ht="15.75" x14ac:dyDescent="0.25">
      <c r="A151" s="1" t="s">
        <v>58</v>
      </c>
      <c r="B151"/>
      <c r="C151"/>
      <c r="D151"/>
      <c r="E151" s="1">
        <v>445.03</v>
      </c>
      <c r="F151" s="1">
        <v>7.63</v>
      </c>
      <c r="G151" s="1">
        <v>10.42</v>
      </c>
      <c r="H151" s="1">
        <v>64.45</v>
      </c>
      <c r="I151" s="1">
        <v>47.3</v>
      </c>
      <c r="J151" s="1">
        <v>4.04</v>
      </c>
      <c r="K151" s="1">
        <v>0.19</v>
      </c>
      <c r="L151" s="1">
        <v>0.08</v>
      </c>
      <c r="M151" s="1">
        <v>25.13</v>
      </c>
      <c r="N151" s="1">
        <v>424</v>
      </c>
    </row>
    <row r="152" spans="1:14" s="2" customFormat="1" ht="15.75" x14ac:dyDescent="0.25">
      <c r="A152" s="10" t="s">
        <v>54</v>
      </c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s="2" customFormat="1" ht="15.75" x14ac:dyDescent="0.25">
      <c r="A153" t="s">
        <v>70</v>
      </c>
      <c r="B153"/>
      <c r="C153"/>
      <c r="D153">
        <v>124</v>
      </c>
      <c r="E153" t="s">
        <v>71</v>
      </c>
      <c r="F153">
        <v>6.12</v>
      </c>
      <c r="G153">
        <v>9.5399999999999991</v>
      </c>
      <c r="H153">
        <v>33.659999999999997</v>
      </c>
      <c r="I153">
        <v>20.05</v>
      </c>
      <c r="J153">
        <v>0.63</v>
      </c>
      <c r="K153">
        <v>0.04</v>
      </c>
      <c r="L153">
        <v>0.05</v>
      </c>
      <c r="M153">
        <v>0.55000000000000004</v>
      </c>
      <c r="N153">
        <v>262.8</v>
      </c>
    </row>
    <row r="154" spans="1:14" s="2" customFormat="1" ht="15.75" x14ac:dyDescent="0.25">
      <c r="A154" s="2" t="s">
        <v>0</v>
      </c>
      <c r="D154" s="2">
        <v>299</v>
      </c>
      <c r="E154" s="2">
        <v>200</v>
      </c>
      <c r="F154" s="13">
        <v>0.05</v>
      </c>
      <c r="G154" s="13">
        <v>0.02</v>
      </c>
      <c r="H154" s="13">
        <v>9.32</v>
      </c>
      <c r="I154" s="13">
        <v>10.6</v>
      </c>
      <c r="J154" s="13">
        <v>0.3</v>
      </c>
      <c r="K154" s="13"/>
      <c r="L154" s="13">
        <v>3.0000000000000001E-3</v>
      </c>
      <c r="M154" s="13">
        <v>0.03</v>
      </c>
      <c r="N154" s="13">
        <v>37.299999999999997</v>
      </c>
    </row>
    <row r="155" spans="1:14" s="2" customFormat="1" ht="15.75" x14ac:dyDescent="0.25">
      <c r="A155" s="10" t="s">
        <v>58</v>
      </c>
      <c r="E155" s="10">
        <v>380</v>
      </c>
      <c r="F155" s="11">
        <f t="shared" ref="F155:N155" si="26">SUM(F153:F154)</f>
        <v>6.17</v>
      </c>
      <c r="G155" s="11">
        <f t="shared" si="26"/>
        <v>9.5599999999999987</v>
      </c>
      <c r="H155" s="11">
        <f t="shared" si="26"/>
        <v>42.98</v>
      </c>
      <c r="I155" s="11">
        <f t="shared" si="26"/>
        <v>30.65</v>
      </c>
      <c r="J155" s="11">
        <f t="shared" si="26"/>
        <v>0.92999999999999994</v>
      </c>
      <c r="K155" s="11">
        <f t="shared" si="26"/>
        <v>0.04</v>
      </c>
      <c r="L155" s="11">
        <f t="shared" si="26"/>
        <v>5.3000000000000005E-2</v>
      </c>
      <c r="M155" s="11">
        <f t="shared" si="26"/>
        <v>0.58000000000000007</v>
      </c>
      <c r="N155" s="11">
        <f t="shared" si="26"/>
        <v>300.10000000000002</v>
      </c>
    </row>
    <row r="156" spans="1:14" s="2" customFormat="1" ht="15.75" x14ac:dyDescent="0.25">
      <c r="A156" s="10" t="s">
        <v>58</v>
      </c>
      <c r="E156" s="11">
        <f t="shared" ref="E156:N156" si="27">E151+E155</f>
        <v>825.03</v>
      </c>
      <c r="F156" s="11">
        <f t="shared" si="27"/>
        <v>13.8</v>
      </c>
      <c r="G156" s="11">
        <f t="shared" si="27"/>
        <v>19.979999999999997</v>
      </c>
      <c r="H156" s="11">
        <f t="shared" si="27"/>
        <v>107.43</v>
      </c>
      <c r="I156" s="11">
        <f t="shared" si="27"/>
        <v>77.949999999999989</v>
      </c>
      <c r="J156" s="11">
        <f t="shared" si="27"/>
        <v>4.97</v>
      </c>
      <c r="K156" s="11">
        <f t="shared" si="27"/>
        <v>0.23</v>
      </c>
      <c r="L156" s="11">
        <f t="shared" si="27"/>
        <v>0.13300000000000001</v>
      </c>
      <c r="M156" s="11">
        <f t="shared" si="27"/>
        <v>25.71</v>
      </c>
      <c r="N156" s="11">
        <f t="shared" si="27"/>
        <v>724.1</v>
      </c>
    </row>
    <row r="157" spans="1:14" s="2" customFormat="1" ht="15.7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x14ac:dyDescent="0.25">
      <c r="A158" t="s">
        <v>17</v>
      </c>
      <c r="M158" s="8"/>
    </row>
    <row r="159" spans="1:14" x14ac:dyDescent="0.25">
      <c r="A159" t="s">
        <v>18</v>
      </c>
      <c r="M159" s="8"/>
    </row>
    <row r="160" spans="1:14" x14ac:dyDescent="0.25">
      <c r="A160" t="s">
        <v>59</v>
      </c>
      <c r="M160" s="8"/>
    </row>
    <row r="161" spans="1:14" x14ac:dyDescent="0.25">
      <c r="A161" t="s">
        <v>19</v>
      </c>
      <c r="M161" s="8"/>
    </row>
    <row r="162" spans="1:14" x14ac:dyDescent="0.25">
      <c r="A162" t="s">
        <v>20</v>
      </c>
      <c r="G162" t="s">
        <v>36</v>
      </c>
      <c r="M162" s="9"/>
    </row>
    <row r="165" spans="1:14" ht="15.75" x14ac:dyDescent="0.25">
      <c r="A165" s="2"/>
      <c r="B165" s="2"/>
      <c r="C165" s="2"/>
      <c r="D165" s="2"/>
      <c r="E165" s="2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.75" x14ac:dyDescent="0.25">
      <c r="A166" s="2"/>
      <c r="B166" s="2"/>
      <c r="C166" s="2"/>
      <c r="D166" s="2"/>
      <c r="E166" s="2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.75" x14ac:dyDescent="0.25">
      <c r="A167" s="2"/>
      <c r="B167" s="2"/>
      <c r="C167" s="2"/>
      <c r="D167" s="12"/>
      <c r="E167" s="2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.75" x14ac:dyDescent="0.25">
      <c r="A168" s="2"/>
      <c r="D168" s="2"/>
      <c r="E168" s="2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.75" x14ac:dyDescent="0.25">
      <c r="F169" s="11"/>
      <c r="G169" s="11"/>
      <c r="H169" s="11"/>
      <c r="I169" s="11"/>
      <c r="J169" s="11"/>
      <c r="K169" s="11"/>
      <c r="L169" s="11"/>
      <c r="M169" s="11"/>
      <c r="N169" s="11"/>
    </row>
    <row r="173" spans="1:14" x14ac:dyDescent="0.25">
      <c r="A173" s="1"/>
    </row>
    <row r="175" spans="1:14" x14ac:dyDescent="0.25">
      <c r="F175" s="1"/>
      <c r="G175" s="1"/>
      <c r="H175" s="1"/>
      <c r="I175" s="1"/>
      <c r="J175" s="1"/>
      <c r="L175" s="1"/>
      <c r="N175" s="1"/>
    </row>
    <row r="176" spans="1:14" x14ac:dyDescent="0.25">
      <c r="E176" s="1"/>
    </row>
    <row r="178" spans="1:1" x14ac:dyDescent="0.25">
      <c r="A178" s="1"/>
    </row>
    <row r="183" spans="1:1" x14ac:dyDescent="0.25">
      <c r="A183" s="1"/>
    </row>
    <row r="184" spans="1:1" x14ac:dyDescent="0.25">
      <c r="A184" s="1"/>
    </row>
    <row r="194" spans="1:14" x14ac:dyDescent="0.25">
      <c r="A194" s="1"/>
    </row>
    <row r="197" spans="1:14" x14ac:dyDescent="0.25">
      <c r="F197" s="1"/>
      <c r="G197" s="1"/>
      <c r="H197" s="1"/>
      <c r="I197" s="1"/>
      <c r="J197" s="1"/>
      <c r="L197" s="1"/>
      <c r="N197" s="1"/>
    </row>
    <row r="198" spans="1:14" x14ac:dyDescent="0.25">
      <c r="E198" s="1"/>
      <c r="F198" s="1"/>
      <c r="G198" s="1"/>
    </row>
    <row r="200" spans="1:14" x14ac:dyDescent="0.25">
      <c r="A200" s="1"/>
    </row>
    <row r="204" spans="1:14" x14ac:dyDescent="0.25">
      <c r="A204" s="1"/>
    </row>
    <row r="205" spans="1:14" x14ac:dyDescent="0.25">
      <c r="A205" s="1"/>
    </row>
    <row r="214" spans="1:14" x14ac:dyDescent="0.25">
      <c r="A214" s="1"/>
    </row>
    <row r="218" spans="1:14" x14ac:dyDescent="0.25">
      <c r="F218" s="1"/>
      <c r="G218" s="1"/>
      <c r="H218" s="1"/>
      <c r="I218" s="1"/>
      <c r="J218" s="1"/>
      <c r="L218" s="1"/>
      <c r="N218" s="1"/>
    </row>
    <row r="219" spans="1:14" x14ac:dyDescent="0.25">
      <c r="E219" s="1"/>
    </row>
    <row r="221" spans="1:14" x14ac:dyDescent="0.25">
      <c r="A221" s="1"/>
    </row>
    <row r="228" spans="1:14" x14ac:dyDescent="0.25">
      <c r="A228" s="1"/>
    </row>
    <row r="236" spans="1:14" x14ac:dyDescent="0.25">
      <c r="A236" s="1"/>
    </row>
    <row r="239" spans="1:14" x14ac:dyDescent="0.25">
      <c r="F239" s="1"/>
      <c r="G239" s="1"/>
      <c r="H239" s="1"/>
      <c r="I239" s="1"/>
      <c r="J239" s="1"/>
      <c r="L239" s="1"/>
      <c r="N239" s="1"/>
    </row>
    <row r="240" spans="1:14" x14ac:dyDescent="0.25">
      <c r="E240" s="1"/>
    </row>
    <row r="242" spans="1:1" x14ac:dyDescent="0.25">
      <c r="A242" s="1"/>
    </row>
    <row r="248" spans="1:1" x14ac:dyDescent="0.25">
      <c r="A248" s="1"/>
    </row>
    <row r="249" spans="1:1" x14ac:dyDescent="0.25">
      <c r="A249" s="1"/>
    </row>
    <row r="257" spans="1:14" x14ac:dyDescent="0.25">
      <c r="A257" s="1"/>
    </row>
    <row r="261" spans="1:14" x14ac:dyDescent="0.25">
      <c r="F261" s="1"/>
      <c r="G261" s="1"/>
      <c r="H261" s="1"/>
      <c r="I261" s="1"/>
      <c r="J261" s="1"/>
      <c r="L261" s="1"/>
      <c r="N261" s="1"/>
    </row>
    <row r="262" spans="1:14" x14ac:dyDescent="0.25">
      <c r="E262" s="1"/>
      <c r="N262" s="7"/>
    </row>
    <row r="263" spans="1:14" x14ac:dyDescent="0.25">
      <c r="E263" s="1"/>
    </row>
    <row r="265" spans="1:14" x14ac:dyDescent="0.25">
      <c r="A265" s="1"/>
    </row>
    <row r="270" spans="1:14" x14ac:dyDescent="0.25">
      <c r="A270" s="1"/>
    </row>
    <row r="271" spans="1:14" x14ac:dyDescent="0.25">
      <c r="A271" s="1"/>
    </row>
    <row r="280" spans="1:14" x14ac:dyDescent="0.25">
      <c r="A280" s="1"/>
    </row>
    <row r="282" spans="1:14" x14ac:dyDescent="0.25">
      <c r="F282" s="1"/>
      <c r="G282" s="1"/>
      <c r="H282" s="1"/>
      <c r="I282" s="1"/>
      <c r="J282" s="1"/>
      <c r="L282" s="1"/>
      <c r="N282" s="1"/>
    </row>
    <row r="283" spans="1:14" x14ac:dyDescent="0.25">
      <c r="E283" s="1"/>
    </row>
    <row r="285" spans="1:14" x14ac:dyDescent="0.25">
      <c r="A285" s="1"/>
    </row>
    <row r="290" spans="1:14" x14ac:dyDescent="0.25">
      <c r="A290" s="1"/>
    </row>
    <row r="298" spans="1:14" x14ac:dyDescent="0.25">
      <c r="A298" s="1"/>
    </row>
    <row r="300" spans="1:14" x14ac:dyDescent="0.25">
      <c r="F300" s="1"/>
      <c r="G300" s="1"/>
      <c r="H300" s="1"/>
      <c r="I300" s="1"/>
      <c r="J300" s="1"/>
      <c r="L300" s="1"/>
      <c r="N300" s="1"/>
    </row>
    <row r="301" spans="1:14" x14ac:dyDescent="0.25">
      <c r="E301" s="1"/>
    </row>
    <row r="303" spans="1:14" x14ac:dyDescent="0.25">
      <c r="A303" s="1"/>
    </row>
    <row r="308" spans="1:1" x14ac:dyDescent="0.25">
      <c r="A308" s="1"/>
    </row>
    <row r="309" spans="1:1" x14ac:dyDescent="0.25">
      <c r="A309" s="1"/>
    </row>
    <row r="320" spans="1:1" x14ac:dyDescent="0.25">
      <c r="A320" s="1"/>
    </row>
    <row r="323" spans="1:14" x14ac:dyDescent="0.25">
      <c r="F323" s="1"/>
      <c r="G323" s="1"/>
      <c r="H323" s="1"/>
      <c r="I323" s="1"/>
      <c r="J323" s="1"/>
      <c r="L323" s="1"/>
      <c r="N323" s="1"/>
    </row>
    <row r="324" spans="1:14" x14ac:dyDescent="0.25">
      <c r="E324" s="1"/>
    </row>
    <row r="326" spans="1:14" x14ac:dyDescent="0.25">
      <c r="A326" s="1"/>
    </row>
    <row r="331" spans="1:14" x14ac:dyDescent="0.25">
      <c r="A331" s="1"/>
    </row>
    <row r="332" spans="1:14" x14ac:dyDescent="0.25">
      <c r="A332" s="1"/>
    </row>
    <row r="339" spans="1:14" x14ac:dyDescent="0.25">
      <c r="A339" s="1"/>
    </row>
    <row r="342" spans="1:14" x14ac:dyDescent="0.25">
      <c r="F342" s="1"/>
      <c r="G342" s="1"/>
      <c r="H342" s="1"/>
      <c r="I342" s="1"/>
      <c r="J342" s="1"/>
      <c r="L342" s="1"/>
      <c r="N342" s="1"/>
    </row>
    <row r="343" spans="1:14" x14ac:dyDescent="0.25">
      <c r="E343" s="1"/>
    </row>
    <row r="345" spans="1:14" x14ac:dyDescent="0.25">
      <c r="A345" s="1"/>
    </row>
    <row r="351" spans="1:14" x14ac:dyDescent="0.25">
      <c r="A351" s="1"/>
    </row>
    <row r="361" spans="1:14" x14ac:dyDescent="0.25">
      <c r="A361" s="1"/>
    </row>
    <row r="365" spans="1:14" x14ac:dyDescent="0.25">
      <c r="F365" s="1"/>
      <c r="G365" s="1"/>
      <c r="H365" s="1"/>
      <c r="I365" s="1"/>
      <c r="J365" s="1"/>
      <c r="L365" s="1"/>
      <c r="N365" s="1"/>
    </row>
    <row r="366" spans="1:14" x14ac:dyDescent="0.25">
      <c r="N366" s="7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20"/>
  <sheetViews>
    <sheetView workbookViewId="0">
      <selection activeCell="B12" sqref="B12"/>
    </sheetView>
  </sheetViews>
  <sheetFormatPr defaultRowHeight="15" x14ac:dyDescent="0.25"/>
  <sheetData>
    <row r="1" spans="3:8" ht="15.75" x14ac:dyDescent="0.25">
      <c r="E1" s="2"/>
      <c r="F1" s="2"/>
      <c r="G1" s="2"/>
      <c r="H1" s="2"/>
    </row>
    <row r="2" spans="3:8" ht="15.75" x14ac:dyDescent="0.25">
      <c r="E2" s="2"/>
      <c r="F2" s="2"/>
      <c r="G2" s="2"/>
      <c r="H2" s="2"/>
    </row>
    <row r="3" spans="3:8" ht="15.75" x14ac:dyDescent="0.25">
      <c r="E3" s="2"/>
      <c r="F3" s="2"/>
      <c r="G3" s="2"/>
      <c r="H3" s="2"/>
    </row>
    <row r="4" spans="3:8" ht="15.75" x14ac:dyDescent="0.25">
      <c r="E4" s="2"/>
      <c r="F4" s="2"/>
      <c r="G4" s="2"/>
      <c r="H4" s="2"/>
    </row>
    <row r="5" spans="3:8" ht="15.75" x14ac:dyDescent="0.25">
      <c r="E5" s="2"/>
      <c r="F5" s="2"/>
      <c r="G5" s="2"/>
      <c r="H5" s="2"/>
    </row>
    <row r="15" spans="3:8" ht="26.25" x14ac:dyDescent="0.4">
      <c r="C15" s="3" t="s">
        <v>29</v>
      </c>
      <c r="D15" s="4"/>
      <c r="E15" s="4"/>
      <c r="F15" s="4"/>
      <c r="G15" s="4"/>
    </row>
    <row r="16" spans="3:8" ht="26.25" x14ac:dyDescent="0.4">
      <c r="C16" s="3" t="s">
        <v>56</v>
      </c>
      <c r="D16" s="4"/>
      <c r="E16" s="4"/>
      <c r="F16" s="3"/>
      <c r="G16" s="4"/>
    </row>
    <row r="17" spans="3:7" ht="26.25" x14ac:dyDescent="0.4">
      <c r="C17" s="3" t="s">
        <v>57</v>
      </c>
      <c r="D17" s="4"/>
      <c r="E17" s="4"/>
      <c r="F17" s="4"/>
      <c r="G17" s="3"/>
    </row>
    <row r="18" spans="3:7" ht="26.25" x14ac:dyDescent="0.4">
      <c r="C18" s="3"/>
      <c r="D18" s="4"/>
      <c r="E18" s="4"/>
      <c r="F18" s="4"/>
      <c r="G18" s="4"/>
    </row>
    <row r="19" spans="3:7" ht="26.25" x14ac:dyDescent="0.4">
      <c r="C19" s="3"/>
      <c r="D19" s="4"/>
      <c r="E19" s="4"/>
      <c r="F19" s="4"/>
      <c r="G19" s="4"/>
    </row>
    <row r="20" spans="3:7" ht="26.25" x14ac:dyDescent="0.4">
      <c r="C20" s="3"/>
      <c r="D20" s="4"/>
      <c r="E20" s="4"/>
      <c r="F20" s="4"/>
      <c r="G20" s="4"/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D9"/>
  <sheetViews>
    <sheetView workbookViewId="0">
      <selection activeCell="A6" sqref="A6:R7"/>
    </sheetView>
  </sheetViews>
  <sheetFormatPr defaultRowHeight="15" x14ac:dyDescent="0.25"/>
  <sheetData>
    <row r="6" spans="1:4" ht="18.75" x14ac:dyDescent="0.3">
      <c r="A6" s="5" t="s">
        <v>14</v>
      </c>
    </row>
    <row r="7" spans="1:4" ht="18.75" x14ac:dyDescent="0.3">
      <c r="A7" s="5" t="s">
        <v>15</v>
      </c>
    </row>
    <row r="8" spans="1:4" ht="18.75" x14ac:dyDescent="0.3">
      <c r="D8" s="5"/>
    </row>
    <row r="9" spans="1:4" ht="18.75" x14ac:dyDescent="0.3">
      <c r="D9" s="6" t="s">
        <v>16</v>
      </c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2023-12-26T04:20:28Z</dcterms:modified>
</cp:coreProperties>
</file>